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20115" windowHeight="7995" activeTab="1"/>
  </bookViews>
  <sheets>
    <sheet name="Datos" sheetId="1" r:id="rId1"/>
    <sheet name="calculo exacto" sheetId="4" r:id="rId2"/>
  </sheets>
  <calcPr calcId="145621"/>
</workbook>
</file>

<file path=xl/calcChain.xml><?xml version="1.0" encoding="utf-8"?>
<calcChain xmlns="http://schemas.openxmlformats.org/spreadsheetml/2006/main">
  <c r="P5" i="4" l="1"/>
  <c r="E57" i="4"/>
  <c r="E72" i="4"/>
  <c r="E90" i="4"/>
  <c r="E135" i="4"/>
  <c r="E136" i="4"/>
  <c r="E137" i="4"/>
  <c r="E5" i="4"/>
  <c r="B6" i="4"/>
  <c r="C5" i="4"/>
  <c r="C138" i="4"/>
  <c r="C135" i="4"/>
  <c r="B7" i="4" l="1"/>
  <c r="E7" i="4" s="1"/>
  <c r="E6" i="4"/>
  <c r="D5" i="4"/>
  <c r="C6" i="4"/>
  <c r="C57" i="4"/>
  <c r="C7" i="4"/>
  <c r="D6" i="4" l="1"/>
  <c r="F6" i="4" s="1"/>
  <c r="D7" i="4"/>
  <c r="F7" i="4" s="1"/>
  <c r="B8" i="4"/>
  <c r="E8" i="4" s="1"/>
  <c r="B9" i="4" l="1"/>
  <c r="E9" i="4" s="1"/>
  <c r="C8" i="4"/>
  <c r="D8" i="4" l="1"/>
  <c r="F8" i="4" s="1"/>
  <c r="B10" i="4"/>
  <c r="E10" i="4" s="1"/>
  <c r="C9" i="4"/>
  <c r="B73" i="4"/>
  <c r="E73" i="4" s="1"/>
  <c r="C72" i="4"/>
  <c r="D9" i="4" l="1"/>
  <c r="F9" i="4" s="1"/>
  <c r="B11" i="4"/>
  <c r="E11" i="4" s="1"/>
  <c r="C10" i="4"/>
  <c r="B74" i="4"/>
  <c r="E74" i="4" s="1"/>
  <c r="C73" i="4"/>
  <c r="D10" i="4" l="1"/>
  <c r="F10" i="4" s="1"/>
  <c r="B12" i="4"/>
  <c r="E12" i="4" s="1"/>
  <c r="C11" i="4"/>
  <c r="B75" i="4"/>
  <c r="E75" i="4" s="1"/>
  <c r="C74" i="4"/>
  <c r="D11" i="4" l="1"/>
  <c r="F11" i="4" s="1"/>
  <c r="B13" i="4"/>
  <c r="E13" i="4" s="1"/>
  <c r="C12" i="4"/>
  <c r="D12" i="4" s="1"/>
  <c r="F12" i="4" s="1"/>
  <c r="B76" i="4"/>
  <c r="E76" i="4" s="1"/>
  <c r="C75" i="4"/>
  <c r="B14" i="4" l="1"/>
  <c r="E14" i="4" s="1"/>
  <c r="C13" i="4"/>
  <c r="D13" i="4" s="1"/>
  <c r="F13" i="4" s="1"/>
  <c r="B77" i="4"/>
  <c r="E77" i="4" s="1"/>
  <c r="C76" i="4"/>
  <c r="B15" i="4" l="1"/>
  <c r="E15" i="4" s="1"/>
  <c r="C14" i="4"/>
  <c r="B78" i="4"/>
  <c r="E78" i="4" s="1"/>
  <c r="C77" i="4"/>
  <c r="D14" i="4" l="1"/>
  <c r="F14" i="4" s="1"/>
  <c r="B16" i="4"/>
  <c r="E16" i="4" s="1"/>
  <c r="C15" i="4"/>
  <c r="B79" i="4"/>
  <c r="E79" i="4" s="1"/>
  <c r="C78" i="4"/>
  <c r="D15" i="4" l="1"/>
  <c r="F15" i="4" s="1"/>
  <c r="B17" i="4"/>
  <c r="E17" i="4" s="1"/>
  <c r="C16" i="4"/>
  <c r="D16" i="4" s="1"/>
  <c r="F16" i="4" s="1"/>
  <c r="B80" i="4"/>
  <c r="E80" i="4" s="1"/>
  <c r="C79" i="4"/>
  <c r="B18" i="4" l="1"/>
  <c r="E18" i="4" s="1"/>
  <c r="C17" i="4"/>
  <c r="D17" i="4" s="1"/>
  <c r="F17" i="4" s="1"/>
  <c r="B81" i="4"/>
  <c r="E81" i="4" s="1"/>
  <c r="C80" i="4"/>
  <c r="B19" i="4" l="1"/>
  <c r="E19" i="4" s="1"/>
  <c r="C18" i="4"/>
  <c r="D18" i="4" s="1"/>
  <c r="F18" i="4" s="1"/>
  <c r="B82" i="4"/>
  <c r="E82" i="4" s="1"/>
  <c r="C81" i="4"/>
  <c r="B20" i="4" l="1"/>
  <c r="E20" i="4" s="1"/>
  <c r="C19" i="4"/>
  <c r="D19" i="4" s="1"/>
  <c r="F19" i="4" s="1"/>
  <c r="B83" i="4"/>
  <c r="E83" i="4" s="1"/>
  <c r="C82" i="4"/>
  <c r="B21" i="4" l="1"/>
  <c r="E21" i="4" s="1"/>
  <c r="C20" i="4"/>
  <c r="D20" i="4" s="1"/>
  <c r="F20" i="4" s="1"/>
  <c r="B84" i="4"/>
  <c r="E84" i="4" s="1"/>
  <c r="C83" i="4"/>
  <c r="B22" i="4" l="1"/>
  <c r="E22" i="4" s="1"/>
  <c r="C21" i="4"/>
  <c r="D21" i="4" s="1"/>
  <c r="F21" i="4" s="1"/>
  <c r="B85" i="4"/>
  <c r="E85" i="4" s="1"/>
  <c r="C84" i="4"/>
  <c r="B23" i="4" l="1"/>
  <c r="E23" i="4" s="1"/>
  <c r="C22" i="4"/>
  <c r="D22" i="4" s="1"/>
  <c r="F22" i="4" s="1"/>
  <c r="B86" i="4"/>
  <c r="E86" i="4" s="1"/>
  <c r="C85" i="4"/>
  <c r="B24" i="4" l="1"/>
  <c r="E24" i="4" s="1"/>
  <c r="C23" i="4"/>
  <c r="D23" i="4" s="1"/>
  <c r="F23" i="4" s="1"/>
  <c r="B87" i="4"/>
  <c r="E87" i="4" s="1"/>
  <c r="C86" i="4"/>
  <c r="B25" i="4" l="1"/>
  <c r="E25" i="4" s="1"/>
  <c r="C24" i="4"/>
  <c r="D24" i="4" s="1"/>
  <c r="F24" i="4" s="1"/>
  <c r="B88" i="4"/>
  <c r="E88" i="4" s="1"/>
  <c r="C87" i="4"/>
  <c r="B26" i="4" l="1"/>
  <c r="E26" i="4" s="1"/>
  <c r="C25" i="4"/>
  <c r="D25" i="4" s="1"/>
  <c r="F25" i="4" s="1"/>
  <c r="B89" i="4"/>
  <c r="E89" i="4" s="1"/>
  <c r="C88" i="4"/>
  <c r="B27" i="4" l="1"/>
  <c r="E27" i="4" s="1"/>
  <c r="C26" i="4"/>
  <c r="D26" i="4" s="1"/>
  <c r="F26" i="4" s="1"/>
  <c r="C89" i="4"/>
  <c r="B28" i="4" l="1"/>
  <c r="E28" i="4" s="1"/>
  <c r="C27" i="4"/>
  <c r="D27" i="4" s="1"/>
  <c r="F27" i="4" s="1"/>
  <c r="B91" i="4"/>
  <c r="E91" i="4" s="1"/>
  <c r="C90" i="4"/>
  <c r="B29" i="4" l="1"/>
  <c r="E29" i="4" s="1"/>
  <c r="C28" i="4"/>
  <c r="D28" i="4" s="1"/>
  <c r="F28" i="4" s="1"/>
  <c r="B92" i="4"/>
  <c r="E92" i="4" s="1"/>
  <c r="C91" i="4"/>
  <c r="B30" i="4" l="1"/>
  <c r="E30" i="4" s="1"/>
  <c r="C29" i="4"/>
  <c r="D29" i="4" s="1"/>
  <c r="F29" i="4" s="1"/>
  <c r="B93" i="4"/>
  <c r="E93" i="4" s="1"/>
  <c r="C92" i="4"/>
  <c r="B31" i="4" l="1"/>
  <c r="E31" i="4" s="1"/>
  <c r="C30" i="4"/>
  <c r="D30" i="4" s="1"/>
  <c r="F30" i="4" s="1"/>
  <c r="B94" i="4"/>
  <c r="E94" i="4" s="1"/>
  <c r="C93" i="4"/>
  <c r="B32" i="4" l="1"/>
  <c r="E32" i="4" s="1"/>
  <c r="C31" i="4"/>
  <c r="D31" i="4" s="1"/>
  <c r="F31" i="4" s="1"/>
  <c r="B95" i="4"/>
  <c r="E95" i="4" s="1"/>
  <c r="C94" i="4"/>
  <c r="B33" i="4" l="1"/>
  <c r="E33" i="4" s="1"/>
  <c r="C32" i="4"/>
  <c r="D32" i="4" s="1"/>
  <c r="F32" i="4" s="1"/>
  <c r="B96" i="4"/>
  <c r="E96" i="4" s="1"/>
  <c r="C95" i="4"/>
  <c r="B34" i="4" l="1"/>
  <c r="E34" i="4" s="1"/>
  <c r="C33" i="4"/>
  <c r="D33" i="4" s="1"/>
  <c r="F33" i="4" s="1"/>
  <c r="B97" i="4"/>
  <c r="E97" i="4" s="1"/>
  <c r="C96" i="4"/>
  <c r="B35" i="4" l="1"/>
  <c r="E35" i="4" s="1"/>
  <c r="C34" i="4"/>
  <c r="D34" i="4" s="1"/>
  <c r="F34" i="4" s="1"/>
  <c r="B98" i="4"/>
  <c r="E98" i="4" s="1"/>
  <c r="C97" i="4"/>
  <c r="B36" i="4" l="1"/>
  <c r="E36" i="4" s="1"/>
  <c r="C35" i="4"/>
  <c r="D35" i="4" s="1"/>
  <c r="F35" i="4" s="1"/>
  <c r="B99" i="4"/>
  <c r="E99" i="4" s="1"/>
  <c r="C98" i="4"/>
  <c r="B37" i="4" l="1"/>
  <c r="E37" i="4" s="1"/>
  <c r="C36" i="4"/>
  <c r="D36" i="4" s="1"/>
  <c r="F36" i="4" s="1"/>
  <c r="B100" i="4"/>
  <c r="E100" i="4" s="1"/>
  <c r="C99" i="4"/>
  <c r="B38" i="4" l="1"/>
  <c r="E38" i="4" s="1"/>
  <c r="C37" i="4"/>
  <c r="D37" i="4" s="1"/>
  <c r="F37" i="4" s="1"/>
  <c r="B101" i="4"/>
  <c r="E101" i="4" s="1"/>
  <c r="C100" i="4"/>
  <c r="B39" i="4" l="1"/>
  <c r="E39" i="4" s="1"/>
  <c r="C38" i="4"/>
  <c r="D38" i="4" s="1"/>
  <c r="F38" i="4" s="1"/>
  <c r="B102" i="4"/>
  <c r="E102" i="4" s="1"/>
  <c r="C101" i="4"/>
  <c r="B40" i="4" l="1"/>
  <c r="E40" i="4" s="1"/>
  <c r="C39" i="4"/>
  <c r="D39" i="4" s="1"/>
  <c r="F39" i="4" s="1"/>
  <c r="B103" i="4"/>
  <c r="E103" i="4" s="1"/>
  <c r="C102" i="4"/>
  <c r="B41" i="4" l="1"/>
  <c r="E41" i="4" s="1"/>
  <c r="C40" i="4"/>
  <c r="D40" i="4" s="1"/>
  <c r="F40" i="4" s="1"/>
  <c r="B104" i="4"/>
  <c r="E104" i="4" s="1"/>
  <c r="C103" i="4"/>
  <c r="B42" i="4" l="1"/>
  <c r="E42" i="4" s="1"/>
  <c r="C41" i="4"/>
  <c r="D41" i="4" s="1"/>
  <c r="F41" i="4" s="1"/>
  <c r="B105" i="4"/>
  <c r="E105" i="4" s="1"/>
  <c r="C104" i="4"/>
  <c r="B43" i="4" l="1"/>
  <c r="E43" i="4" s="1"/>
  <c r="C42" i="4"/>
  <c r="D42" i="4" s="1"/>
  <c r="F42" i="4" s="1"/>
  <c r="B106" i="4"/>
  <c r="E106" i="4" s="1"/>
  <c r="C105" i="4"/>
  <c r="B44" i="4" l="1"/>
  <c r="E44" i="4" s="1"/>
  <c r="C43" i="4"/>
  <c r="D43" i="4" s="1"/>
  <c r="F43" i="4" s="1"/>
  <c r="B107" i="4"/>
  <c r="E107" i="4" s="1"/>
  <c r="C106" i="4"/>
  <c r="B45" i="4" l="1"/>
  <c r="E45" i="4" s="1"/>
  <c r="C44" i="4"/>
  <c r="D44" i="4" s="1"/>
  <c r="F44" i="4" s="1"/>
  <c r="B108" i="4"/>
  <c r="E108" i="4" s="1"/>
  <c r="C107" i="4"/>
  <c r="B46" i="4" l="1"/>
  <c r="E46" i="4" s="1"/>
  <c r="C45" i="4"/>
  <c r="D45" i="4" s="1"/>
  <c r="F45" i="4" s="1"/>
  <c r="B109" i="4"/>
  <c r="E109" i="4" s="1"/>
  <c r="C108" i="4"/>
  <c r="B47" i="4" l="1"/>
  <c r="E47" i="4" s="1"/>
  <c r="C46" i="4"/>
  <c r="D46" i="4" s="1"/>
  <c r="F46" i="4" s="1"/>
  <c r="B110" i="4"/>
  <c r="E110" i="4" s="1"/>
  <c r="C109" i="4"/>
  <c r="B48" i="4" l="1"/>
  <c r="E48" i="4" s="1"/>
  <c r="C47" i="4"/>
  <c r="D47" i="4" s="1"/>
  <c r="F47" i="4" s="1"/>
  <c r="B111" i="4"/>
  <c r="E111" i="4" s="1"/>
  <c r="C110" i="4"/>
  <c r="B49" i="4" l="1"/>
  <c r="E49" i="4" s="1"/>
  <c r="C48" i="4"/>
  <c r="D48" i="4" s="1"/>
  <c r="F48" i="4" s="1"/>
  <c r="B112" i="4"/>
  <c r="E112" i="4" s="1"/>
  <c r="C111" i="4"/>
  <c r="B50" i="4" l="1"/>
  <c r="E50" i="4" s="1"/>
  <c r="C49" i="4"/>
  <c r="D49" i="4" s="1"/>
  <c r="F49" i="4" s="1"/>
  <c r="B113" i="4"/>
  <c r="E113" i="4" s="1"/>
  <c r="C112" i="4"/>
  <c r="B51" i="4" l="1"/>
  <c r="E51" i="4" s="1"/>
  <c r="C50" i="4"/>
  <c r="D50" i="4" s="1"/>
  <c r="F50" i="4" s="1"/>
  <c r="B114" i="4"/>
  <c r="E114" i="4" s="1"/>
  <c r="C113" i="4"/>
  <c r="B52" i="4" l="1"/>
  <c r="E52" i="4" s="1"/>
  <c r="C51" i="4"/>
  <c r="D51" i="4" s="1"/>
  <c r="F51" i="4" s="1"/>
  <c r="B115" i="4"/>
  <c r="E115" i="4" s="1"/>
  <c r="C114" i="4"/>
  <c r="B53" i="4" l="1"/>
  <c r="E53" i="4" s="1"/>
  <c r="C52" i="4"/>
  <c r="D52" i="4" s="1"/>
  <c r="F52" i="4" s="1"/>
  <c r="B116" i="4"/>
  <c r="E116" i="4" s="1"/>
  <c r="C115" i="4"/>
  <c r="B54" i="4" l="1"/>
  <c r="E54" i="4" s="1"/>
  <c r="C53" i="4"/>
  <c r="D53" i="4" s="1"/>
  <c r="F53" i="4" s="1"/>
  <c r="B117" i="4"/>
  <c r="E117" i="4" s="1"/>
  <c r="C116" i="4"/>
  <c r="B55" i="4" l="1"/>
  <c r="E55" i="4" s="1"/>
  <c r="C54" i="4"/>
  <c r="D54" i="4" s="1"/>
  <c r="F54" i="4" s="1"/>
  <c r="B118" i="4"/>
  <c r="E118" i="4" s="1"/>
  <c r="C117" i="4"/>
  <c r="B56" i="4" l="1"/>
  <c r="E56" i="4" s="1"/>
  <c r="C55" i="4"/>
  <c r="D55" i="4" s="1"/>
  <c r="F55" i="4" s="1"/>
  <c r="B119" i="4"/>
  <c r="E119" i="4" s="1"/>
  <c r="C118" i="4"/>
  <c r="B58" i="4" l="1"/>
  <c r="C56" i="4"/>
  <c r="B120" i="4"/>
  <c r="E120" i="4" s="1"/>
  <c r="C119" i="4"/>
  <c r="D56" i="4" l="1"/>
  <c r="F56" i="4" s="1"/>
  <c r="D57" i="4"/>
  <c r="F57" i="4" s="1"/>
  <c r="B59" i="4"/>
  <c r="E58" i="4"/>
  <c r="C58" i="4"/>
  <c r="D58" i="4" s="1"/>
  <c r="F58" i="4" s="1"/>
  <c r="B121" i="4"/>
  <c r="E121" i="4" s="1"/>
  <c r="C120" i="4"/>
  <c r="B60" i="4" l="1"/>
  <c r="E59" i="4"/>
  <c r="C59" i="4"/>
  <c r="D59" i="4" s="1"/>
  <c r="F59" i="4" s="1"/>
  <c r="B122" i="4"/>
  <c r="E122" i="4" s="1"/>
  <c r="C121" i="4"/>
  <c r="B61" i="4" l="1"/>
  <c r="E60" i="4"/>
  <c r="C60" i="4"/>
  <c r="D60" i="4" s="1"/>
  <c r="F60" i="4" s="1"/>
  <c r="B123" i="4"/>
  <c r="E123" i="4" s="1"/>
  <c r="C122" i="4"/>
  <c r="B62" i="4" l="1"/>
  <c r="E61" i="4"/>
  <c r="C61" i="4"/>
  <c r="D61" i="4" s="1"/>
  <c r="F61" i="4" s="1"/>
  <c r="B124" i="4"/>
  <c r="E124" i="4" s="1"/>
  <c r="C123" i="4"/>
  <c r="B63" i="4" l="1"/>
  <c r="E62" i="4"/>
  <c r="C62" i="4"/>
  <c r="D62" i="4" s="1"/>
  <c r="F62" i="4" s="1"/>
  <c r="B125" i="4"/>
  <c r="E125" i="4" s="1"/>
  <c r="C124" i="4"/>
  <c r="B64" i="4" l="1"/>
  <c r="E63" i="4"/>
  <c r="C63" i="4"/>
  <c r="D63" i="4" s="1"/>
  <c r="F63" i="4" s="1"/>
  <c r="B126" i="4"/>
  <c r="E126" i="4" s="1"/>
  <c r="C125" i="4"/>
  <c r="B65" i="4" l="1"/>
  <c r="E64" i="4"/>
  <c r="C64" i="4"/>
  <c r="D64" i="4" s="1"/>
  <c r="F64" i="4" s="1"/>
  <c r="B127" i="4"/>
  <c r="E127" i="4" s="1"/>
  <c r="C126" i="4"/>
  <c r="B66" i="4" l="1"/>
  <c r="E65" i="4"/>
  <c r="C65" i="4"/>
  <c r="D65" i="4" s="1"/>
  <c r="F65" i="4" s="1"/>
  <c r="B128" i="4"/>
  <c r="E128" i="4" s="1"/>
  <c r="C127" i="4"/>
  <c r="B67" i="4" l="1"/>
  <c r="E66" i="4"/>
  <c r="C66" i="4"/>
  <c r="D66" i="4" s="1"/>
  <c r="F66" i="4" s="1"/>
  <c r="B129" i="4"/>
  <c r="E129" i="4" s="1"/>
  <c r="C128" i="4"/>
  <c r="B68" i="4" l="1"/>
  <c r="E67" i="4"/>
  <c r="C67" i="4"/>
  <c r="D67" i="4" s="1"/>
  <c r="F67" i="4" s="1"/>
  <c r="B130" i="4"/>
  <c r="E130" i="4" s="1"/>
  <c r="C129" i="4"/>
  <c r="B69" i="4" l="1"/>
  <c r="E68" i="4"/>
  <c r="C68" i="4"/>
  <c r="D68" i="4" s="1"/>
  <c r="F68" i="4" s="1"/>
  <c r="B131" i="4"/>
  <c r="E131" i="4" s="1"/>
  <c r="C130" i="4"/>
  <c r="C69" i="4" l="1"/>
  <c r="D69" i="4" s="1"/>
  <c r="F69" i="4" s="1"/>
  <c r="E69" i="4"/>
  <c r="B70" i="4"/>
  <c r="B132" i="4"/>
  <c r="E132" i="4" s="1"/>
  <c r="C131" i="4"/>
  <c r="B71" i="4" l="1"/>
  <c r="E70" i="4"/>
  <c r="C70" i="4"/>
  <c r="D70" i="4" s="1"/>
  <c r="F70" i="4" s="1"/>
  <c r="B133" i="4"/>
  <c r="E133" i="4" s="1"/>
  <c r="C132" i="4"/>
  <c r="E71" i="4" l="1"/>
  <c r="C71" i="4"/>
  <c r="D130" i="4" s="1"/>
  <c r="F130" i="4" s="1"/>
  <c r="B134" i="4"/>
  <c r="E134" i="4" s="1"/>
  <c r="C133" i="4"/>
  <c r="D133" i="4" l="1"/>
  <c r="F133" i="4" s="1"/>
  <c r="D131" i="4"/>
  <c r="F131" i="4" s="1"/>
  <c r="D72" i="4"/>
  <c r="F72" i="4" s="1"/>
  <c r="D71" i="4"/>
  <c r="F71" i="4" s="1"/>
  <c r="D73" i="4"/>
  <c r="F73" i="4" s="1"/>
  <c r="D74" i="4"/>
  <c r="F74" i="4" s="1"/>
  <c r="D75" i="4"/>
  <c r="F75" i="4" s="1"/>
  <c r="D77" i="4"/>
  <c r="F77" i="4" s="1"/>
  <c r="D76" i="4"/>
  <c r="F76" i="4" s="1"/>
  <c r="D78" i="4"/>
  <c r="F78" i="4" s="1"/>
  <c r="D79" i="4"/>
  <c r="F79" i="4" s="1"/>
  <c r="D80" i="4"/>
  <c r="F80" i="4" s="1"/>
  <c r="D81" i="4"/>
  <c r="F81" i="4" s="1"/>
  <c r="D82" i="4"/>
  <c r="F82" i="4" s="1"/>
  <c r="D83" i="4"/>
  <c r="F83" i="4" s="1"/>
  <c r="D84" i="4"/>
  <c r="F84" i="4" s="1"/>
  <c r="D85" i="4"/>
  <c r="F85" i="4" s="1"/>
  <c r="D86" i="4"/>
  <c r="F86" i="4" s="1"/>
  <c r="D87" i="4"/>
  <c r="F87" i="4" s="1"/>
  <c r="D88" i="4"/>
  <c r="F88" i="4" s="1"/>
  <c r="D89" i="4"/>
  <c r="F89" i="4" s="1"/>
  <c r="D90" i="4"/>
  <c r="F90" i="4" s="1"/>
  <c r="D91" i="4"/>
  <c r="F91" i="4" s="1"/>
  <c r="D92" i="4"/>
  <c r="F92" i="4" s="1"/>
  <c r="D93" i="4"/>
  <c r="F93" i="4" s="1"/>
  <c r="D94" i="4"/>
  <c r="F94" i="4" s="1"/>
  <c r="D95" i="4"/>
  <c r="F95" i="4" s="1"/>
  <c r="D96" i="4"/>
  <c r="F96" i="4" s="1"/>
  <c r="D97" i="4"/>
  <c r="F97" i="4" s="1"/>
  <c r="D98" i="4"/>
  <c r="F98" i="4" s="1"/>
  <c r="D99" i="4"/>
  <c r="F99" i="4" s="1"/>
  <c r="D100" i="4"/>
  <c r="F100" i="4" s="1"/>
  <c r="D101" i="4"/>
  <c r="F101" i="4" s="1"/>
  <c r="D102" i="4"/>
  <c r="F102" i="4" s="1"/>
  <c r="D103" i="4"/>
  <c r="F103" i="4" s="1"/>
  <c r="D104" i="4"/>
  <c r="F104" i="4" s="1"/>
  <c r="D105" i="4"/>
  <c r="F105" i="4" s="1"/>
  <c r="D106" i="4"/>
  <c r="F106" i="4" s="1"/>
  <c r="D107" i="4"/>
  <c r="F107" i="4" s="1"/>
  <c r="D108" i="4"/>
  <c r="F108" i="4" s="1"/>
  <c r="D109" i="4"/>
  <c r="F109" i="4" s="1"/>
  <c r="D110" i="4"/>
  <c r="F110" i="4" s="1"/>
  <c r="D111" i="4"/>
  <c r="F111" i="4" s="1"/>
  <c r="D112" i="4"/>
  <c r="F112" i="4" s="1"/>
  <c r="D113" i="4"/>
  <c r="F113" i="4" s="1"/>
  <c r="D114" i="4"/>
  <c r="F114" i="4" s="1"/>
  <c r="D115" i="4"/>
  <c r="F115" i="4" s="1"/>
  <c r="D116" i="4"/>
  <c r="F116" i="4" s="1"/>
  <c r="D117" i="4"/>
  <c r="F117" i="4" s="1"/>
  <c r="D118" i="4"/>
  <c r="F118" i="4" s="1"/>
  <c r="D119" i="4"/>
  <c r="F119" i="4" s="1"/>
  <c r="D120" i="4"/>
  <c r="F120" i="4" s="1"/>
  <c r="D121" i="4"/>
  <c r="F121" i="4" s="1"/>
  <c r="D122" i="4"/>
  <c r="F122" i="4" s="1"/>
  <c r="D123" i="4"/>
  <c r="F123" i="4" s="1"/>
  <c r="D124" i="4"/>
  <c r="F124" i="4" s="1"/>
  <c r="D125" i="4"/>
  <c r="F125" i="4" s="1"/>
  <c r="D126" i="4"/>
  <c r="F126" i="4" s="1"/>
  <c r="D127" i="4"/>
  <c r="F127" i="4" s="1"/>
  <c r="D128" i="4"/>
  <c r="F128" i="4" s="1"/>
  <c r="D129" i="4"/>
  <c r="F129" i="4" s="1"/>
  <c r="D132" i="4"/>
  <c r="F132" i="4" s="1"/>
  <c r="C134" i="4"/>
  <c r="D134" i="4" l="1"/>
  <c r="F134" i="4" s="1"/>
  <c r="D135" i="4"/>
  <c r="F135" i="4" s="1"/>
  <c r="C137" i="4"/>
  <c r="C136" i="4"/>
  <c r="D136" i="4" s="1"/>
  <c r="F136" i="4" s="1"/>
  <c r="C139" i="4" l="1"/>
  <c r="D138" i="4"/>
  <c r="D137" i="4"/>
  <c r="F137" i="4" s="1"/>
</calcChain>
</file>

<file path=xl/sharedStrings.xml><?xml version="1.0" encoding="utf-8"?>
<sst xmlns="http://schemas.openxmlformats.org/spreadsheetml/2006/main" count="11" uniqueCount="9">
  <si>
    <t>Horas</t>
  </si>
  <si>
    <t>Días</t>
  </si>
  <si>
    <t>ln[-ln(1-F)]</t>
  </si>
  <si>
    <t>F</t>
  </si>
  <si>
    <t>V</t>
  </si>
  <si>
    <t>ln V</t>
  </si>
  <si>
    <t>f</t>
  </si>
  <si>
    <t>k:</t>
  </si>
  <si>
    <t>c [m/s]: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</si>
</sst>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/>
    <xf numFmtId="0" fontId="0" fillId="3" borderId="1" xfId="0" applyFill="1" applyBorder="1"/>
    <xf numFmtId="0" fontId="0" fillId="5" borderId="1" xfId="0" applyFill="1" applyBorder="1"/>
    <xf numFmtId="0" fontId="0" fillId="5" borderId="0" xfId="0" applyFill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168" fontId="0" fillId="0" borderId="0" xfId="0" applyNumberForma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168" fontId="0" fillId="0" borderId="1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36283486439195101"/>
                  <c:y val="-1.8993146689997083E-2"/>
                </c:manualLayout>
              </c:layout>
              <c:numFmt formatCode="General" sourceLinked="0"/>
            </c:trendlineLbl>
          </c:trendline>
          <c:xVal>
            <c:numRef>
              <c:f>'calculo exacto'!$E$6:$E$137</c:f>
              <c:numCache>
                <c:formatCode>0.000</c:formatCode>
                <c:ptCount val="132"/>
                <c:pt idx="0">
                  <c:v>9.5310179804324935E-2</c:v>
                </c:pt>
                <c:pt idx="1">
                  <c:v>0.18232155679395479</c:v>
                </c:pt>
                <c:pt idx="2">
                  <c:v>0.26236426446749128</c:v>
                </c:pt>
                <c:pt idx="3">
                  <c:v>0.33647223662121317</c:v>
                </c:pt>
                <c:pt idx="4">
                  <c:v>0.40546510810816466</c:v>
                </c:pt>
                <c:pt idx="5">
                  <c:v>0.47000362924573591</c:v>
                </c:pt>
                <c:pt idx="6">
                  <c:v>0.53062825106217071</c:v>
                </c:pt>
                <c:pt idx="7">
                  <c:v>0.58778666490211939</c:v>
                </c:pt>
                <c:pt idx="8">
                  <c:v>0.64185388617239525</c:v>
                </c:pt>
                <c:pt idx="9">
                  <c:v>0.69314718055994573</c:v>
                </c:pt>
                <c:pt idx="10">
                  <c:v>0.74193734472937778</c:v>
                </c:pt>
                <c:pt idx="11">
                  <c:v>0.78845736036427061</c:v>
                </c:pt>
                <c:pt idx="12">
                  <c:v>0.83290912293510455</c:v>
                </c:pt>
                <c:pt idx="13">
                  <c:v>0.87546873735390041</c:v>
                </c:pt>
                <c:pt idx="14">
                  <c:v>0.91629073187415555</c:v>
                </c:pt>
                <c:pt idx="15">
                  <c:v>0.9555114450274369</c:v>
                </c:pt>
                <c:pt idx="16">
                  <c:v>0.993251773010284</c:v>
                </c:pt>
                <c:pt idx="17">
                  <c:v>1.0296194171811588</c:v>
                </c:pt>
                <c:pt idx="18">
                  <c:v>1.0647107369924289</c:v>
                </c:pt>
                <c:pt idx="19">
                  <c:v>1.0986122886681102</c:v>
                </c:pt>
                <c:pt idx="20">
                  <c:v>1.1314021114911013</c:v>
                </c:pt>
                <c:pt idx="21">
                  <c:v>1.1631508098056815</c:v>
                </c:pt>
                <c:pt idx="22">
                  <c:v>1.1939224684724352</c:v>
                </c:pt>
                <c:pt idx="23">
                  <c:v>1.2237754316221163</c:v>
                </c:pt>
                <c:pt idx="24">
                  <c:v>1.2527629684953687</c:v>
                </c:pt>
                <c:pt idx="25">
                  <c:v>1.2809338454620649</c:v>
                </c:pt>
                <c:pt idx="26">
                  <c:v>1.3083328196501793</c:v>
                </c:pt>
                <c:pt idx="27">
                  <c:v>1.3350010667323406</c:v>
                </c:pt>
                <c:pt idx="28">
                  <c:v>1.3609765531356015</c:v>
                </c:pt>
                <c:pt idx="29">
                  <c:v>1.3862943611198912</c:v>
                </c:pt>
                <c:pt idx="30">
                  <c:v>1.4109869737102627</c:v>
                </c:pt>
                <c:pt idx="31">
                  <c:v>1.4350845252893232</c:v>
                </c:pt>
                <c:pt idx="32">
                  <c:v>1.4586150226995171</c:v>
                </c:pt>
                <c:pt idx="33">
                  <c:v>1.4816045409242158</c:v>
                </c:pt>
                <c:pt idx="34">
                  <c:v>1.5040773967762742</c:v>
                </c:pt>
                <c:pt idx="35">
                  <c:v>1.5260563034950494</c:v>
                </c:pt>
                <c:pt idx="36">
                  <c:v>1.547562508716013</c:v>
                </c:pt>
                <c:pt idx="37">
                  <c:v>1.5686159179138452</c:v>
                </c:pt>
                <c:pt idx="38">
                  <c:v>1.5892352051165808</c:v>
                </c:pt>
                <c:pt idx="39">
                  <c:v>1.6094379124341003</c:v>
                </c:pt>
                <c:pt idx="40">
                  <c:v>1.6292405397302798</c:v>
                </c:pt>
                <c:pt idx="41">
                  <c:v>1.6486586255873814</c:v>
                </c:pt>
                <c:pt idx="42">
                  <c:v>1.6677068205580758</c:v>
                </c:pt>
                <c:pt idx="43">
                  <c:v>1.6863989535702282</c:v>
                </c:pt>
                <c:pt idx="44">
                  <c:v>1.7047480922384248</c:v>
                </c:pt>
                <c:pt idx="45">
                  <c:v>1.7227665977411031</c:v>
                </c:pt>
                <c:pt idx="46">
                  <c:v>1.7404661748405039</c:v>
                </c:pt>
                <c:pt idx="47">
                  <c:v>1.757857917552373</c:v>
                </c:pt>
                <c:pt idx="48">
                  <c:v>1.7749523509116731</c:v>
                </c:pt>
                <c:pt idx="49">
                  <c:v>1.7917594692280543</c:v>
                </c:pt>
                <c:pt idx="50">
                  <c:v>1.8082887711792648</c:v>
                </c:pt>
                <c:pt idx="51">
                  <c:v>1.824549292051046</c:v>
                </c:pt>
                <c:pt idx="52">
                  <c:v>1.8405496333974869</c:v>
                </c:pt>
                <c:pt idx="53">
                  <c:v>1.856297990365626</c:v>
                </c:pt>
                <c:pt idx="54">
                  <c:v>1.8718021769015913</c:v>
                </c:pt>
                <c:pt idx="55">
                  <c:v>1.8870696490323797</c:v>
                </c:pt>
                <c:pt idx="56">
                  <c:v>1.90210752639692</c:v>
                </c:pt>
                <c:pt idx="57">
                  <c:v>1.9169226121820608</c:v>
                </c:pt>
                <c:pt idx="58">
                  <c:v>1.9315214116032133</c:v>
                </c:pt>
                <c:pt idx="59">
                  <c:v>1.945910149055313</c:v>
                </c:pt>
                <c:pt idx="60">
                  <c:v>1.9600947840472693</c:v>
                </c:pt>
                <c:pt idx="61">
                  <c:v>1.9740810260220092</c:v>
                </c:pt>
                <c:pt idx="62">
                  <c:v>1.9878743481543448</c:v>
                </c:pt>
                <c:pt idx="63">
                  <c:v>2.0014800002101234</c:v>
                </c:pt>
                <c:pt idx="64">
                  <c:v>2.0149030205422642</c:v>
                </c:pt>
                <c:pt idx="65">
                  <c:v>2.0281482472922847</c:v>
                </c:pt>
                <c:pt idx="66">
                  <c:v>2.0412203288596382</c:v>
                </c:pt>
                <c:pt idx="67">
                  <c:v>2.0541237336955462</c:v>
                </c:pt>
                <c:pt idx="68">
                  <c:v>2.0668627594729756</c:v>
                </c:pt>
                <c:pt idx="69">
                  <c:v>2.0794415416798357</c:v>
                </c:pt>
                <c:pt idx="70">
                  <c:v>2.0918640616783932</c:v>
                </c:pt>
                <c:pt idx="71">
                  <c:v>2.1041341542702074</c:v>
                </c:pt>
                <c:pt idx="72">
                  <c:v>2.1162555148025519</c:v>
                </c:pt>
                <c:pt idx="73">
                  <c:v>2.1282317058492679</c:v>
                </c:pt>
                <c:pt idx="74">
                  <c:v>2.1400661634962708</c:v>
                </c:pt>
                <c:pt idx="75">
                  <c:v>2.1517622032594619</c:v>
                </c:pt>
                <c:pt idx="76">
                  <c:v>2.1633230256605378</c:v>
                </c:pt>
                <c:pt idx="77">
                  <c:v>2.1747517214841605</c:v>
                </c:pt>
                <c:pt idx="78">
                  <c:v>2.1860512767380937</c:v>
                </c:pt>
                <c:pt idx="79">
                  <c:v>2.1972245773362191</c:v>
                </c:pt>
                <c:pt idx="80">
                  <c:v>2.2082744135228038</c:v>
                </c:pt>
                <c:pt idx="81">
                  <c:v>2.2192034840549941</c:v>
                </c:pt>
                <c:pt idx="82">
                  <c:v>2.2300144001592099</c:v>
                </c:pt>
                <c:pt idx="83">
                  <c:v>2.2407096892759575</c:v>
                </c:pt>
                <c:pt idx="84">
                  <c:v>2.2512917986064953</c:v>
                </c:pt>
                <c:pt idx="85">
                  <c:v>2.2617630984737906</c:v>
                </c:pt>
                <c:pt idx="86">
                  <c:v>2.2721258855093369</c:v>
                </c:pt>
                <c:pt idx="87">
                  <c:v>2.282382385676526</c:v>
                </c:pt>
                <c:pt idx="88">
                  <c:v>2.2925347571405439</c:v>
                </c:pt>
                <c:pt idx="89">
                  <c:v>2.3025850929940455</c:v>
                </c:pt>
                <c:pt idx="90">
                  <c:v>2.3125354238472133</c:v>
                </c:pt>
                <c:pt idx="91">
                  <c:v>2.3223877202902252</c:v>
                </c:pt>
                <c:pt idx="92">
                  <c:v>2.33214389523559</c:v>
                </c:pt>
                <c:pt idx="93">
                  <c:v>2.3418058061473266</c:v>
                </c:pt>
                <c:pt idx="94">
                  <c:v>2.3513752571634772</c:v>
                </c:pt>
                <c:pt idx="95">
                  <c:v>2.360854001118021</c:v>
                </c:pt>
                <c:pt idx="96">
                  <c:v>2.3702437414678599</c:v>
                </c:pt>
                <c:pt idx="97">
                  <c:v>2.3795461341301736</c:v>
                </c:pt>
                <c:pt idx="98">
                  <c:v>2.3887627892350976</c:v>
                </c:pt>
                <c:pt idx="99">
                  <c:v>2.3978952727983702</c:v>
                </c:pt>
                <c:pt idx="100">
                  <c:v>2.406945108318288</c:v>
                </c:pt>
                <c:pt idx="101">
                  <c:v>2.4159137783010483</c:v>
                </c:pt>
                <c:pt idx="102">
                  <c:v>2.4248027257182945</c:v>
                </c:pt>
                <c:pt idx="103">
                  <c:v>2.4336133554004493</c:v>
                </c:pt>
                <c:pt idx="104">
                  <c:v>2.4423470353692038</c:v>
                </c:pt>
                <c:pt idx="105">
                  <c:v>2.4510050981123181</c:v>
                </c:pt>
                <c:pt idx="106">
                  <c:v>2.45958884180371</c:v>
                </c:pt>
                <c:pt idx="107">
                  <c:v>2.4680995314716183</c:v>
                </c:pt>
                <c:pt idx="108">
                  <c:v>2.4765384001174828</c:v>
                </c:pt>
                <c:pt idx="109">
                  <c:v>2.4849066497879995</c:v>
                </c:pt>
                <c:pt idx="110">
                  <c:v>2.4932054526026945</c:v>
                </c:pt>
                <c:pt idx="111">
                  <c:v>2.50143595173921</c:v>
                </c:pt>
                <c:pt idx="112">
                  <c:v>2.5095992623783712</c:v>
                </c:pt>
                <c:pt idx="113">
                  <c:v>2.5176964726109903</c:v>
                </c:pt>
                <c:pt idx="114">
                  <c:v>2.5257286443082547</c:v>
                </c:pt>
                <c:pt idx="115">
                  <c:v>2.5336968139574316</c:v>
                </c:pt>
                <c:pt idx="116">
                  <c:v>2.5416019934645449</c:v>
                </c:pt>
                <c:pt idx="117">
                  <c:v>2.5494451709255705</c:v>
                </c:pt>
                <c:pt idx="118">
                  <c:v>2.5572273113676256</c:v>
                </c:pt>
                <c:pt idx="119">
                  <c:v>2.5649493574615359</c:v>
                </c:pt>
                <c:pt idx="120">
                  <c:v>2.5726122302071048</c:v>
                </c:pt>
                <c:pt idx="121">
                  <c:v>2.5802168295923242</c:v>
                </c:pt>
                <c:pt idx="122">
                  <c:v>2.5877640352277069</c:v>
                </c:pt>
                <c:pt idx="123">
                  <c:v>2.5952547069568648</c:v>
                </c:pt>
                <c:pt idx="124">
                  <c:v>2.6026896854443828</c:v>
                </c:pt>
                <c:pt idx="125">
                  <c:v>2.6100697927420051</c:v>
                </c:pt>
                <c:pt idx="126">
                  <c:v>2.6173958328340783</c:v>
                </c:pt>
                <c:pt idx="127">
                  <c:v>2.6246685921631578</c:v>
                </c:pt>
                <c:pt idx="128">
                  <c:v>2.6318888401366451</c:v>
                </c:pt>
                <c:pt idx="129">
                  <c:v>2.6390573296152584</c:v>
                </c:pt>
                <c:pt idx="130">
                  <c:v>2.6461747973841225</c:v>
                </c:pt>
                <c:pt idx="131">
                  <c:v>2.653241964607215</c:v>
                </c:pt>
              </c:numCache>
            </c:numRef>
          </c:xVal>
          <c:yVal>
            <c:numRef>
              <c:f>'calculo exacto'!$F$6:$F$137</c:f>
              <c:numCache>
                <c:formatCode>0.000</c:formatCode>
                <c:ptCount val="132"/>
                <c:pt idx="0">
                  <c:v>-6.5785563653528651</c:v>
                </c:pt>
                <c:pt idx="1">
                  <c:v>-6.5785563653528651</c:v>
                </c:pt>
                <c:pt idx="2">
                  <c:v>-6.5785563653528651</c:v>
                </c:pt>
                <c:pt idx="3">
                  <c:v>-6.5785563653528651</c:v>
                </c:pt>
                <c:pt idx="4">
                  <c:v>-6.5785563653528651</c:v>
                </c:pt>
                <c:pt idx="5">
                  <c:v>-5.8847135323665984</c:v>
                </c:pt>
                <c:pt idx="6">
                  <c:v>-5.8847135323665984</c:v>
                </c:pt>
                <c:pt idx="7">
                  <c:v>-5.478551964041916</c:v>
                </c:pt>
                <c:pt idx="8">
                  <c:v>-5.1901726215544413</c:v>
                </c:pt>
                <c:pt idx="9">
                  <c:v>-5.1901726215544413</c:v>
                </c:pt>
                <c:pt idx="10">
                  <c:v>-4.9663309883484734</c:v>
                </c:pt>
                <c:pt idx="11">
                  <c:v>-4.9663309883484734</c:v>
                </c:pt>
                <c:pt idx="12">
                  <c:v>-4.7833105357618617</c:v>
                </c:pt>
                <c:pt idx="13">
                  <c:v>-4.4942282218027216</c:v>
                </c:pt>
                <c:pt idx="14">
                  <c:v>-4.3757438363018375</c:v>
                </c:pt>
                <c:pt idx="15">
                  <c:v>-4.1736679725837122</c:v>
                </c:pt>
                <c:pt idx="16">
                  <c:v>-3.9303919605637589</c:v>
                </c:pt>
                <c:pt idx="17">
                  <c:v>-3.9303919605637589</c:v>
                </c:pt>
                <c:pt idx="18">
                  <c:v>-3.9303919605637589</c:v>
                </c:pt>
                <c:pt idx="19">
                  <c:v>-3.7341144968467237</c:v>
                </c:pt>
                <c:pt idx="20">
                  <c:v>-3.5199650469574291</c:v>
                </c:pt>
                <c:pt idx="21">
                  <c:v>-3.2272796283027265</c:v>
                </c:pt>
                <c:pt idx="22">
                  <c:v>-3.1914701096706999</c:v>
                </c:pt>
                <c:pt idx="23">
                  <c:v>-3.0593769055241848</c:v>
                </c:pt>
                <c:pt idx="24">
                  <c:v>-2.9990904309003725</c:v>
                </c:pt>
                <c:pt idx="25">
                  <c:v>-2.9146767712383426</c:v>
                </c:pt>
                <c:pt idx="26">
                  <c:v>-2.8365073275942092</c:v>
                </c:pt>
                <c:pt idx="27">
                  <c:v>-2.7636981849732738</c:v>
                </c:pt>
                <c:pt idx="28">
                  <c:v>-2.7404930065103561</c:v>
                </c:pt>
                <c:pt idx="29">
                  <c:v>-2.6955405387469815</c:v>
                </c:pt>
                <c:pt idx="30">
                  <c:v>-2.5136881412976981</c:v>
                </c:pt>
                <c:pt idx="31">
                  <c:v>-2.4244400356624753</c:v>
                </c:pt>
                <c:pt idx="32">
                  <c:v>-2.2951967560827287</c:v>
                </c:pt>
                <c:pt idx="33">
                  <c:v>-2.138911027843164</c:v>
                </c:pt>
                <c:pt idx="34">
                  <c:v>-2.061976880019186</c:v>
                </c:pt>
                <c:pt idx="35">
                  <c:v>-1.9110828125322226</c:v>
                </c:pt>
                <c:pt idx="36">
                  <c:v>-1.8169607947796103</c:v>
                </c:pt>
                <c:pt idx="37">
                  <c:v>-1.7774050089607161</c:v>
                </c:pt>
                <c:pt idx="38">
                  <c:v>-1.7297202327356458</c:v>
                </c:pt>
                <c:pt idx="39">
                  <c:v>-1.6138040546242567</c:v>
                </c:pt>
                <c:pt idx="40">
                  <c:v>-1.5314444948003727</c:v>
                </c:pt>
                <c:pt idx="41">
                  <c:v>-1.4921831442297313</c:v>
                </c:pt>
                <c:pt idx="42">
                  <c:v>-1.4616129017291661</c:v>
                </c:pt>
                <c:pt idx="43">
                  <c:v>-1.3529256693853826</c:v>
                </c:pt>
                <c:pt idx="44">
                  <c:v>-1.2784614020222169</c:v>
                </c:pt>
                <c:pt idx="45">
                  <c:v>-1.239476876935065</c:v>
                </c:pt>
                <c:pt idx="46">
                  <c:v>-1.1167335040665838</c:v>
                </c:pt>
                <c:pt idx="47">
                  <c:v>-1.0143305787878272</c:v>
                </c:pt>
                <c:pt idx="48">
                  <c:v>-0.96555320683056234</c:v>
                </c:pt>
                <c:pt idx="49">
                  <c:v>-0.90786646113500558</c:v>
                </c:pt>
                <c:pt idx="50">
                  <c:v>-0.85209949609723468</c:v>
                </c:pt>
                <c:pt idx="51">
                  <c:v>-0.80776559862466402</c:v>
                </c:pt>
                <c:pt idx="52">
                  <c:v>-0.74088340378758377</c:v>
                </c:pt>
                <c:pt idx="53">
                  <c:v>-0.64471543158360256</c:v>
                </c:pt>
                <c:pt idx="54">
                  <c:v>-0.59170088675056343</c:v>
                </c:pt>
                <c:pt idx="55">
                  <c:v>-0.54418482243231625</c:v>
                </c:pt>
                <c:pt idx="56">
                  <c:v>-0.46424637898594656</c:v>
                </c:pt>
                <c:pt idx="57">
                  <c:v>-0.3906485987920098</c:v>
                </c:pt>
                <c:pt idx="58">
                  <c:v>-0.36250788893199803</c:v>
                </c:pt>
                <c:pt idx="59">
                  <c:v>-0.34653591443386011</c:v>
                </c:pt>
                <c:pt idx="60">
                  <c:v>-0.31481152791370265</c:v>
                </c:pt>
                <c:pt idx="61">
                  <c:v>-0.29512238311359518</c:v>
                </c:pt>
                <c:pt idx="62">
                  <c:v>-0.2794423569667312</c:v>
                </c:pt>
                <c:pt idx="63">
                  <c:v>-0.22887742147324544</c:v>
                </c:pt>
                <c:pt idx="64">
                  <c:v>-0.21728615631293335</c:v>
                </c:pt>
                <c:pt idx="65">
                  <c:v>-0.2057210714488778</c:v>
                </c:pt>
                <c:pt idx="66">
                  <c:v>-0.19033932554921443</c:v>
                </c:pt>
                <c:pt idx="67">
                  <c:v>-0.15587503727672333</c:v>
                </c:pt>
                <c:pt idx="68">
                  <c:v>-0.13299583622742608</c:v>
                </c:pt>
                <c:pt idx="69">
                  <c:v>-9.1211614123757445E-2</c:v>
                </c:pt>
                <c:pt idx="70">
                  <c:v>-5.7140239938311015E-2</c:v>
                </c:pt>
                <c:pt idx="71">
                  <c:v>-3.8241873455933974E-2</c:v>
                </c:pt>
                <c:pt idx="72">
                  <c:v>-2.6909694143402097E-2</c:v>
                </c:pt>
                <c:pt idx="73">
                  <c:v>7.8887875003424784E-2</c:v>
                </c:pt>
                <c:pt idx="74">
                  <c:v>0.10163607302871383</c:v>
                </c:pt>
                <c:pt idx="75">
                  <c:v>0.11683155794713049</c:v>
                </c:pt>
                <c:pt idx="76">
                  <c:v>0.1511325382214278</c:v>
                </c:pt>
                <c:pt idx="77">
                  <c:v>0.17410412112320817</c:v>
                </c:pt>
                <c:pt idx="78">
                  <c:v>0.20103285133423227</c:v>
                </c:pt>
                <c:pt idx="79">
                  <c:v>0.22424298129593381</c:v>
                </c:pt>
                <c:pt idx="80">
                  <c:v>0.25931923558616315</c:v>
                </c:pt>
                <c:pt idx="81">
                  <c:v>0.27896103449500204</c:v>
                </c:pt>
                <c:pt idx="82">
                  <c:v>0.31863155162266299</c:v>
                </c:pt>
                <c:pt idx="83">
                  <c:v>0.43327390723400683</c:v>
                </c:pt>
                <c:pt idx="84">
                  <c:v>0.44171390382215692</c:v>
                </c:pt>
                <c:pt idx="85">
                  <c:v>0.48453759413583797</c:v>
                </c:pt>
                <c:pt idx="86">
                  <c:v>0.53301005279494884</c:v>
                </c:pt>
                <c:pt idx="87">
                  <c:v>0.57393008622599484</c:v>
                </c:pt>
                <c:pt idx="88">
                  <c:v>0.59253459094394756</c:v>
                </c:pt>
                <c:pt idx="89">
                  <c:v>0.60667334106034032</c:v>
                </c:pt>
                <c:pt idx="90">
                  <c:v>0.65014161518834213</c:v>
                </c:pt>
                <c:pt idx="91">
                  <c:v>0.69541472449126951</c:v>
                </c:pt>
                <c:pt idx="92">
                  <c:v>0.70057106547727632</c:v>
                </c:pt>
                <c:pt idx="93">
                  <c:v>0.74284854733049532</c:v>
                </c:pt>
                <c:pt idx="94">
                  <c:v>0.75921575971142674</c:v>
                </c:pt>
                <c:pt idx="95">
                  <c:v>0.78719500817664423</c:v>
                </c:pt>
                <c:pt idx="96">
                  <c:v>0.82802406735308043</c:v>
                </c:pt>
                <c:pt idx="97">
                  <c:v>0.86481156447397478</c:v>
                </c:pt>
                <c:pt idx="98">
                  <c:v>0.87749332903203725</c:v>
                </c:pt>
                <c:pt idx="99">
                  <c:v>0.9306668758076021</c:v>
                </c:pt>
                <c:pt idx="100">
                  <c:v>0.96622595199907291</c:v>
                </c:pt>
                <c:pt idx="101">
                  <c:v>1.0197814405382262</c:v>
                </c:pt>
                <c:pt idx="102">
                  <c:v>1.0613851298016761</c:v>
                </c:pt>
                <c:pt idx="103">
                  <c:v>1.0789757653523631</c:v>
                </c:pt>
                <c:pt idx="104">
                  <c:v>1.1160889081310321</c:v>
                </c:pt>
                <c:pt idx="105">
                  <c:v>1.1777458760893085</c:v>
                </c:pt>
                <c:pt idx="106">
                  <c:v>1.2365630254468829</c:v>
                </c:pt>
                <c:pt idx="107">
                  <c:v>1.262636570602041</c:v>
                </c:pt>
                <c:pt idx="108">
                  <c:v>1.3053227409632364</c:v>
                </c:pt>
                <c:pt idx="109">
                  <c:v>1.3206987128746686</c:v>
                </c:pt>
                <c:pt idx="110">
                  <c:v>1.3712299308287874</c:v>
                </c:pt>
                <c:pt idx="111">
                  <c:v>1.3712299308287874</c:v>
                </c:pt>
                <c:pt idx="112">
                  <c:v>1.3712299308287874</c:v>
                </c:pt>
                <c:pt idx="113">
                  <c:v>1.4775113193551415</c:v>
                </c:pt>
                <c:pt idx="114">
                  <c:v>1.4775113193551415</c:v>
                </c:pt>
                <c:pt idx="115">
                  <c:v>1.5040351003996324</c:v>
                </c:pt>
                <c:pt idx="116">
                  <c:v>1.5040351003996324</c:v>
                </c:pt>
                <c:pt idx="117">
                  <c:v>1.5040351003996324</c:v>
                </c:pt>
                <c:pt idx="118">
                  <c:v>1.5040351003996324</c:v>
                </c:pt>
                <c:pt idx="119">
                  <c:v>1.5040351003996324</c:v>
                </c:pt>
                <c:pt idx="120">
                  <c:v>1.5660066297600133</c:v>
                </c:pt>
                <c:pt idx="121">
                  <c:v>1.5660066297600133</c:v>
                </c:pt>
                <c:pt idx="122">
                  <c:v>1.6473032557366183</c:v>
                </c:pt>
                <c:pt idx="123">
                  <c:v>1.6473032557366183</c:v>
                </c:pt>
                <c:pt idx="124">
                  <c:v>1.6473032557366183</c:v>
                </c:pt>
                <c:pt idx="125">
                  <c:v>1.7012216860143516</c:v>
                </c:pt>
                <c:pt idx="126">
                  <c:v>1.7012216860143516</c:v>
                </c:pt>
                <c:pt idx="127">
                  <c:v>1.7725943240434971</c:v>
                </c:pt>
                <c:pt idx="128">
                  <c:v>1.883920941294938</c:v>
                </c:pt>
                <c:pt idx="129">
                  <c:v>1.883920941294938</c:v>
                </c:pt>
                <c:pt idx="130">
                  <c:v>1.883920941294938</c:v>
                </c:pt>
                <c:pt idx="131">
                  <c:v>1.883920941294938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674560"/>
        <c:axId val="74676096"/>
      </c:scatterChart>
      <c:valAx>
        <c:axId val="74674560"/>
        <c:scaling>
          <c:orientation val="minMax"/>
        </c:scaling>
        <c:delete val="0"/>
        <c:axPos val="b"/>
        <c:numFmt formatCode="0.000" sourceLinked="1"/>
        <c:majorTickMark val="out"/>
        <c:minorTickMark val="none"/>
        <c:tickLblPos val="nextTo"/>
        <c:crossAx val="74676096"/>
        <c:crosses val="autoZero"/>
        <c:crossBetween val="midCat"/>
      </c:valAx>
      <c:valAx>
        <c:axId val="74676096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7467456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161925</xdr:rowOff>
    </xdr:from>
    <xdr:to>
      <xdr:col>13</xdr:col>
      <xdr:colOff>0</xdr:colOff>
      <xdr:row>16</xdr:row>
      <xdr:rowOff>47625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AE57"/>
  <sheetViews>
    <sheetView showGridLines="0" zoomScaleNormal="100" workbookViewId="0"/>
  </sheetViews>
  <sheetFormatPr baseColWidth="10" defaultRowHeight="15" x14ac:dyDescent="0.25"/>
  <sheetData>
    <row r="5" spans="1:31" x14ac:dyDescent="0.25">
      <c r="A5" s="1"/>
      <c r="B5" s="9" t="s">
        <v>1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</row>
    <row r="6" spans="1:31" x14ac:dyDescent="0.25">
      <c r="A6" s="2" t="s">
        <v>0</v>
      </c>
      <c r="B6" s="4">
        <v>1</v>
      </c>
      <c r="C6" s="4">
        <v>2</v>
      </c>
      <c r="D6" s="4">
        <v>3</v>
      </c>
      <c r="E6" s="4">
        <v>4</v>
      </c>
      <c r="F6" s="4">
        <v>5</v>
      </c>
      <c r="G6" s="4">
        <v>6</v>
      </c>
      <c r="H6" s="4">
        <v>7</v>
      </c>
      <c r="I6" s="4">
        <v>8</v>
      </c>
      <c r="J6" s="4">
        <v>9</v>
      </c>
      <c r="K6" s="4">
        <v>10</v>
      </c>
      <c r="L6" s="4">
        <v>11</v>
      </c>
      <c r="M6" s="4">
        <v>12</v>
      </c>
      <c r="N6" s="4">
        <v>13</v>
      </c>
      <c r="O6" s="4">
        <v>14</v>
      </c>
      <c r="P6" s="4">
        <v>15</v>
      </c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</row>
    <row r="7" spans="1:31" x14ac:dyDescent="0.25">
      <c r="A7" s="2">
        <v>1</v>
      </c>
      <c r="B7" s="6">
        <v>9.6</v>
      </c>
      <c r="C7" s="6">
        <v>9.6</v>
      </c>
      <c r="D7" s="6">
        <v>6.9</v>
      </c>
      <c r="E7" s="6">
        <v>4.5999999999999996</v>
      </c>
      <c r="F7" s="6">
        <v>4.0999999999999996</v>
      </c>
      <c r="G7" s="6">
        <v>8.3000000000000007</v>
      </c>
      <c r="H7" s="6">
        <v>7.4</v>
      </c>
      <c r="I7" s="6">
        <v>3.5</v>
      </c>
      <c r="J7" s="6">
        <v>3.8</v>
      </c>
      <c r="K7" s="6">
        <v>4.5999999999999996</v>
      </c>
      <c r="L7" s="6">
        <v>5.5</v>
      </c>
      <c r="M7" s="6">
        <v>5.5</v>
      </c>
      <c r="N7" s="6">
        <v>4.9000000000000004</v>
      </c>
      <c r="O7" s="6">
        <v>5.5</v>
      </c>
      <c r="P7" s="6">
        <v>4.9000000000000004</v>
      </c>
    </row>
    <row r="8" spans="1:31" x14ac:dyDescent="0.25">
      <c r="A8" s="2">
        <v>2</v>
      </c>
      <c r="B8" s="5">
        <v>9.6999999999999993</v>
      </c>
      <c r="C8" s="5">
        <v>8</v>
      </c>
      <c r="D8" s="5">
        <v>7.2</v>
      </c>
      <c r="E8" s="5">
        <v>4.0999999999999996</v>
      </c>
      <c r="F8" s="5">
        <v>3.6</v>
      </c>
      <c r="G8" s="5">
        <v>6.6</v>
      </c>
      <c r="H8" s="5">
        <v>5.8</v>
      </c>
      <c r="I8" s="5">
        <v>4.7</v>
      </c>
      <c r="J8" s="5">
        <v>4.0999999999999996</v>
      </c>
      <c r="K8" s="5">
        <v>4.7</v>
      </c>
      <c r="L8" s="5">
        <v>5</v>
      </c>
      <c r="M8" s="5">
        <v>4.4000000000000004</v>
      </c>
      <c r="N8" s="5">
        <v>5</v>
      </c>
      <c r="O8" s="5">
        <v>6.4</v>
      </c>
      <c r="P8" s="5">
        <v>5.8</v>
      </c>
    </row>
    <row r="9" spans="1:31" x14ac:dyDescent="0.25">
      <c r="A9" s="2">
        <v>3</v>
      </c>
      <c r="B9" s="6">
        <v>8.9</v>
      </c>
      <c r="C9" s="6">
        <v>8.6999999999999993</v>
      </c>
      <c r="D9" s="6">
        <v>8.4</v>
      </c>
      <c r="E9" s="6">
        <v>4.5</v>
      </c>
      <c r="F9" s="6">
        <v>4.5</v>
      </c>
      <c r="G9" s="6">
        <v>7.3</v>
      </c>
      <c r="H9" s="6">
        <v>6.2</v>
      </c>
      <c r="I9" s="6">
        <v>4.5</v>
      </c>
      <c r="J9" s="6">
        <v>6.5</v>
      </c>
      <c r="K9" s="6">
        <v>5.0999999999999996</v>
      </c>
      <c r="L9" s="6">
        <v>4.3</v>
      </c>
      <c r="M9" s="6">
        <v>4.8</v>
      </c>
      <c r="N9" s="6">
        <v>5.0999999999999996</v>
      </c>
      <c r="O9" s="6">
        <v>8.4</v>
      </c>
      <c r="P9" s="6">
        <v>7.6</v>
      </c>
    </row>
    <row r="10" spans="1:31" x14ac:dyDescent="0.25">
      <c r="A10" s="2">
        <v>4</v>
      </c>
      <c r="B10" s="5">
        <v>9.3000000000000007</v>
      </c>
      <c r="C10" s="5">
        <v>9.1</v>
      </c>
      <c r="D10" s="5">
        <v>6.8</v>
      </c>
      <c r="E10" s="5">
        <v>4.0999999999999996</v>
      </c>
      <c r="F10" s="5">
        <v>3.8</v>
      </c>
      <c r="G10" s="5">
        <v>7.8</v>
      </c>
      <c r="H10" s="5">
        <v>4.0999999999999996</v>
      </c>
      <c r="I10" s="5">
        <v>2.4</v>
      </c>
      <c r="J10" s="5">
        <v>6</v>
      </c>
      <c r="K10" s="5">
        <v>4.3</v>
      </c>
      <c r="L10" s="5">
        <v>4.5999999999999996</v>
      </c>
      <c r="M10" s="5">
        <v>4.5999999999999996</v>
      </c>
      <c r="N10" s="5">
        <v>5.5</v>
      </c>
      <c r="O10" s="5">
        <v>8</v>
      </c>
      <c r="P10" s="5">
        <v>8.1999999999999993</v>
      </c>
    </row>
    <row r="11" spans="1:31" x14ac:dyDescent="0.25">
      <c r="A11" s="2">
        <v>5</v>
      </c>
      <c r="B11" s="6">
        <v>9.9</v>
      </c>
      <c r="C11" s="6">
        <v>9.4</v>
      </c>
      <c r="D11" s="6">
        <v>6.3</v>
      </c>
      <c r="E11" s="6">
        <v>4.5999999999999996</v>
      </c>
      <c r="F11" s="6">
        <v>4.4000000000000004</v>
      </c>
      <c r="G11" s="6">
        <v>9.1</v>
      </c>
      <c r="H11" s="6">
        <v>3.3</v>
      </c>
      <c r="I11" s="6">
        <v>4.4000000000000004</v>
      </c>
      <c r="J11" s="6">
        <v>6.6</v>
      </c>
      <c r="K11" s="6">
        <v>5.2</v>
      </c>
      <c r="L11" s="6">
        <v>6.1</v>
      </c>
      <c r="M11" s="6">
        <v>4.4000000000000004</v>
      </c>
      <c r="N11" s="6">
        <v>5.5</v>
      </c>
      <c r="O11" s="6">
        <v>8.1</v>
      </c>
      <c r="P11" s="6">
        <v>7.8</v>
      </c>
    </row>
    <row r="12" spans="1:31" x14ac:dyDescent="0.25">
      <c r="A12" s="2">
        <v>6</v>
      </c>
      <c r="B12" s="5">
        <v>9.9</v>
      </c>
      <c r="C12" s="5">
        <v>8.8000000000000007</v>
      </c>
      <c r="D12" s="5">
        <v>7.8</v>
      </c>
      <c r="E12" s="5">
        <v>5.5</v>
      </c>
      <c r="F12" s="5">
        <v>4.5999999999999996</v>
      </c>
      <c r="G12" s="5">
        <v>8</v>
      </c>
      <c r="H12" s="5">
        <v>3.2</v>
      </c>
      <c r="I12" s="5">
        <v>3.2</v>
      </c>
      <c r="J12" s="5">
        <v>7.4</v>
      </c>
      <c r="K12" s="5">
        <v>4.3</v>
      </c>
      <c r="L12" s="5">
        <v>3.8</v>
      </c>
      <c r="M12" s="5">
        <v>4.0999999999999996</v>
      </c>
      <c r="N12" s="5">
        <v>5.2</v>
      </c>
      <c r="O12" s="5">
        <v>7.4</v>
      </c>
      <c r="P12" s="5">
        <v>6.7</v>
      </c>
    </row>
    <row r="13" spans="1:31" x14ac:dyDescent="0.25">
      <c r="A13" s="2">
        <v>7</v>
      </c>
      <c r="B13" s="6">
        <v>11.2</v>
      </c>
      <c r="C13" s="6">
        <v>10.6</v>
      </c>
      <c r="D13" s="6">
        <v>10</v>
      </c>
      <c r="E13" s="6">
        <v>7.2</v>
      </c>
      <c r="F13" s="6">
        <v>5.6</v>
      </c>
      <c r="G13" s="6">
        <v>8.9</v>
      </c>
      <c r="H13" s="6">
        <v>5.6</v>
      </c>
      <c r="I13" s="6">
        <v>4.7</v>
      </c>
      <c r="J13" s="6">
        <v>8.1999999999999993</v>
      </c>
      <c r="K13" s="6">
        <v>5</v>
      </c>
      <c r="L13" s="6">
        <v>5.9</v>
      </c>
      <c r="M13" s="6">
        <v>6.2</v>
      </c>
      <c r="N13" s="6">
        <v>7.8</v>
      </c>
      <c r="O13" s="6">
        <v>8.6</v>
      </c>
      <c r="P13" s="6">
        <v>7.5</v>
      </c>
    </row>
    <row r="14" spans="1:31" x14ac:dyDescent="0.25">
      <c r="A14" s="2">
        <v>8</v>
      </c>
      <c r="B14" s="5">
        <v>11.3</v>
      </c>
      <c r="C14" s="5">
        <v>10.5</v>
      </c>
      <c r="D14" s="5">
        <v>10.8</v>
      </c>
      <c r="E14" s="5">
        <v>9.1</v>
      </c>
      <c r="F14" s="5">
        <v>6.6</v>
      </c>
      <c r="G14" s="5">
        <v>9.3000000000000007</v>
      </c>
      <c r="H14" s="5">
        <v>8</v>
      </c>
      <c r="I14" s="5">
        <v>6.3</v>
      </c>
      <c r="J14" s="5">
        <v>8.8000000000000007</v>
      </c>
      <c r="K14" s="5">
        <v>5.5</v>
      </c>
      <c r="L14" s="5">
        <v>5.8</v>
      </c>
      <c r="M14" s="5">
        <v>6.8</v>
      </c>
      <c r="N14" s="5">
        <v>7.1</v>
      </c>
      <c r="O14" s="5">
        <v>9.6</v>
      </c>
      <c r="P14" s="5">
        <v>7.4</v>
      </c>
    </row>
    <row r="15" spans="1:31" x14ac:dyDescent="0.25">
      <c r="A15" s="2">
        <v>9</v>
      </c>
      <c r="B15" s="6">
        <v>11.7</v>
      </c>
      <c r="C15" s="6">
        <v>10.9</v>
      </c>
      <c r="D15" s="6">
        <v>10.6</v>
      </c>
      <c r="E15" s="6">
        <v>9.6</v>
      </c>
      <c r="F15" s="6">
        <v>8.1</v>
      </c>
      <c r="G15" s="6">
        <v>10.6</v>
      </c>
      <c r="H15" s="6">
        <v>9.8000000000000007</v>
      </c>
      <c r="I15" s="6">
        <v>6.7</v>
      </c>
      <c r="J15" s="6">
        <v>9.8000000000000007</v>
      </c>
      <c r="K15" s="6">
        <v>6.7</v>
      </c>
      <c r="L15" s="6">
        <v>6.7</v>
      </c>
      <c r="M15" s="6">
        <v>8.1</v>
      </c>
      <c r="N15" s="6">
        <v>9.1999999999999993</v>
      </c>
      <c r="O15" s="6">
        <v>9.1999999999999993</v>
      </c>
      <c r="P15" s="6">
        <v>8.1</v>
      </c>
    </row>
    <row r="16" spans="1:31" x14ac:dyDescent="0.25">
      <c r="A16" s="2">
        <v>10</v>
      </c>
      <c r="B16" s="5">
        <v>13.8</v>
      </c>
      <c r="C16" s="5">
        <v>12.1</v>
      </c>
      <c r="D16" s="5">
        <v>10.7</v>
      </c>
      <c r="E16" s="5">
        <v>11</v>
      </c>
      <c r="F16" s="5">
        <v>10.199999999999999</v>
      </c>
      <c r="G16" s="5">
        <v>11.6</v>
      </c>
      <c r="H16" s="5">
        <v>9.9</v>
      </c>
      <c r="I16" s="5">
        <v>8.5</v>
      </c>
      <c r="J16" s="5">
        <v>9.3000000000000007</v>
      </c>
      <c r="K16" s="5">
        <v>8.5</v>
      </c>
      <c r="L16" s="5">
        <v>7.1</v>
      </c>
      <c r="M16" s="5">
        <v>9.1</v>
      </c>
      <c r="N16" s="5">
        <v>9.6</v>
      </c>
      <c r="O16" s="5">
        <v>11</v>
      </c>
      <c r="P16" s="5">
        <v>10.199999999999999</v>
      </c>
    </row>
    <row r="17" spans="1:16" x14ac:dyDescent="0.25">
      <c r="A17" s="2">
        <v>11</v>
      </c>
      <c r="B17" s="6">
        <v>13.6</v>
      </c>
      <c r="C17" s="6">
        <v>10.8</v>
      </c>
      <c r="D17" s="6">
        <v>9.6999999999999993</v>
      </c>
      <c r="E17" s="6">
        <v>10.5</v>
      </c>
      <c r="F17" s="6">
        <v>9.4</v>
      </c>
      <c r="G17" s="6">
        <v>11.6</v>
      </c>
      <c r="H17" s="6">
        <v>11.6</v>
      </c>
      <c r="I17" s="6">
        <v>8.6</v>
      </c>
      <c r="J17" s="6">
        <v>8</v>
      </c>
      <c r="K17" s="6">
        <v>8.6</v>
      </c>
      <c r="L17" s="6">
        <v>7.2</v>
      </c>
      <c r="M17" s="6">
        <v>8.3000000000000007</v>
      </c>
      <c r="N17" s="6">
        <v>9.6999999999999993</v>
      </c>
      <c r="O17" s="6">
        <v>9.4</v>
      </c>
      <c r="P17" s="6">
        <v>9.6999999999999993</v>
      </c>
    </row>
    <row r="18" spans="1:16" x14ac:dyDescent="0.25">
      <c r="A18" s="2">
        <v>12</v>
      </c>
      <c r="B18" s="5">
        <v>14.3</v>
      </c>
      <c r="C18" s="5">
        <v>11.5</v>
      </c>
      <c r="D18" s="5">
        <v>10.4</v>
      </c>
      <c r="E18" s="5">
        <v>11.2</v>
      </c>
      <c r="F18" s="5">
        <v>10.1</v>
      </c>
      <c r="G18" s="5">
        <v>12.6</v>
      </c>
      <c r="H18" s="5">
        <v>9.8000000000000007</v>
      </c>
      <c r="I18" s="5">
        <v>9</v>
      </c>
      <c r="J18" s="5">
        <v>8.6999999999999993</v>
      </c>
      <c r="K18" s="5">
        <v>8.6999999999999993</v>
      </c>
      <c r="L18" s="5">
        <v>6.2</v>
      </c>
      <c r="M18" s="5">
        <v>9.3000000000000007</v>
      </c>
      <c r="N18" s="5">
        <v>9.8000000000000007</v>
      </c>
      <c r="O18" s="5">
        <v>9.8000000000000007</v>
      </c>
      <c r="P18" s="5">
        <v>8.6999999999999993</v>
      </c>
    </row>
    <row r="19" spans="1:16" x14ac:dyDescent="0.25">
      <c r="A19" s="2">
        <v>13</v>
      </c>
      <c r="B19" s="6">
        <v>13.9</v>
      </c>
      <c r="C19" s="6">
        <v>11.1</v>
      </c>
      <c r="D19" s="6">
        <v>10.3</v>
      </c>
      <c r="E19" s="6">
        <v>9.4</v>
      </c>
      <c r="F19" s="6">
        <v>10.7</v>
      </c>
      <c r="G19" s="6">
        <v>12.4</v>
      </c>
      <c r="H19" s="6">
        <v>7.5</v>
      </c>
      <c r="I19" s="6">
        <v>9.6999999999999993</v>
      </c>
      <c r="J19" s="6">
        <v>10.1</v>
      </c>
      <c r="K19" s="6">
        <v>8.4</v>
      </c>
      <c r="L19" s="6">
        <v>4.9000000000000004</v>
      </c>
      <c r="M19" s="6">
        <v>8.4</v>
      </c>
      <c r="N19" s="6">
        <v>9.4</v>
      </c>
      <c r="O19" s="6">
        <v>8.4</v>
      </c>
      <c r="P19" s="6">
        <v>9.4</v>
      </c>
    </row>
    <row r="20" spans="1:16" x14ac:dyDescent="0.25">
      <c r="A20" s="2">
        <v>14</v>
      </c>
      <c r="B20" s="5">
        <v>13.3</v>
      </c>
      <c r="C20" s="5">
        <v>9.8000000000000007</v>
      </c>
      <c r="D20" s="5">
        <v>11.2</v>
      </c>
      <c r="E20" s="5">
        <v>9.6999999999999993</v>
      </c>
      <c r="F20" s="5">
        <v>11.8</v>
      </c>
      <c r="G20" s="5">
        <v>12.4</v>
      </c>
      <c r="H20" s="5">
        <v>6.8</v>
      </c>
      <c r="I20" s="5">
        <v>9.4</v>
      </c>
      <c r="J20" s="5">
        <v>10.199999999999999</v>
      </c>
      <c r="K20" s="5">
        <v>7.4</v>
      </c>
      <c r="L20" s="5">
        <v>6.4</v>
      </c>
      <c r="M20" s="5">
        <v>8.4</v>
      </c>
      <c r="N20" s="5">
        <v>9.4</v>
      </c>
      <c r="O20" s="5">
        <v>9</v>
      </c>
      <c r="P20" s="5">
        <v>9.4</v>
      </c>
    </row>
    <row r="21" spans="1:16" x14ac:dyDescent="0.25">
      <c r="A21" s="2">
        <v>15</v>
      </c>
      <c r="B21" s="6">
        <v>13.3</v>
      </c>
      <c r="C21" s="6">
        <v>9.8000000000000007</v>
      </c>
      <c r="D21" s="6">
        <v>11.2</v>
      </c>
      <c r="E21" s="6">
        <v>9.6999999999999993</v>
      </c>
      <c r="F21" s="6">
        <v>11.8</v>
      </c>
      <c r="G21" s="6">
        <v>12.4</v>
      </c>
      <c r="H21" s="6">
        <v>6.8</v>
      </c>
      <c r="I21" s="6">
        <v>9.4</v>
      </c>
      <c r="J21" s="6">
        <v>10.199999999999999</v>
      </c>
      <c r="K21" s="6">
        <v>7.4</v>
      </c>
      <c r="L21" s="6">
        <v>6.4</v>
      </c>
      <c r="M21" s="6">
        <v>8.4</v>
      </c>
      <c r="N21" s="6">
        <v>9.4</v>
      </c>
      <c r="O21" s="6">
        <v>9</v>
      </c>
      <c r="P21" s="6">
        <v>9.4</v>
      </c>
    </row>
    <row r="22" spans="1:16" x14ac:dyDescent="0.25">
      <c r="A22" s="2">
        <v>16</v>
      </c>
      <c r="B22" s="5">
        <v>13.1</v>
      </c>
      <c r="C22" s="5">
        <v>9.1</v>
      </c>
      <c r="D22" s="5">
        <v>10.4</v>
      </c>
      <c r="E22" s="5">
        <v>8.6</v>
      </c>
      <c r="F22" s="5">
        <v>12.4</v>
      </c>
      <c r="G22" s="5">
        <v>10.6</v>
      </c>
      <c r="H22" s="5">
        <v>3.4</v>
      </c>
      <c r="I22" s="5">
        <v>10.4</v>
      </c>
      <c r="J22" s="5">
        <v>10.1</v>
      </c>
      <c r="K22" s="5">
        <v>7.7</v>
      </c>
      <c r="L22" s="5">
        <v>8.4</v>
      </c>
      <c r="M22" s="5">
        <v>9.4</v>
      </c>
      <c r="N22" s="5">
        <v>9.6</v>
      </c>
      <c r="O22" s="5">
        <v>8.4</v>
      </c>
      <c r="P22" s="5">
        <v>9.6</v>
      </c>
    </row>
    <row r="23" spans="1:16" x14ac:dyDescent="0.25">
      <c r="A23" s="2">
        <v>17</v>
      </c>
      <c r="B23" s="6">
        <v>11.1</v>
      </c>
      <c r="C23" s="6">
        <v>8.4</v>
      </c>
      <c r="D23" s="6">
        <v>9.4</v>
      </c>
      <c r="E23" s="6">
        <v>9.4</v>
      </c>
      <c r="F23" s="6">
        <v>10.7</v>
      </c>
      <c r="G23" s="6">
        <v>10.1</v>
      </c>
      <c r="H23" s="6">
        <v>3.1</v>
      </c>
      <c r="I23" s="6">
        <v>10</v>
      </c>
      <c r="J23" s="6">
        <v>7.3</v>
      </c>
      <c r="K23" s="6">
        <v>7.1</v>
      </c>
      <c r="L23" s="6">
        <v>8.4</v>
      </c>
      <c r="M23" s="6">
        <v>8.4</v>
      </c>
      <c r="N23" s="6">
        <v>9.4</v>
      </c>
      <c r="O23" s="6">
        <v>8.4</v>
      </c>
      <c r="P23" s="6">
        <v>9.1999999999999993</v>
      </c>
    </row>
    <row r="24" spans="1:16" x14ac:dyDescent="0.25">
      <c r="A24" s="2">
        <v>18</v>
      </c>
      <c r="B24" s="5">
        <v>11.1</v>
      </c>
      <c r="C24" s="5">
        <v>8.9</v>
      </c>
      <c r="D24" s="5">
        <v>9.4</v>
      </c>
      <c r="E24" s="5">
        <v>9.1</v>
      </c>
      <c r="F24" s="5">
        <v>8.4</v>
      </c>
      <c r="G24" s="5">
        <v>9.4</v>
      </c>
      <c r="H24" s="5">
        <v>1.8</v>
      </c>
      <c r="I24" s="5">
        <v>8.4</v>
      </c>
      <c r="J24" s="5">
        <v>6.9</v>
      </c>
      <c r="K24" s="5">
        <v>6.7</v>
      </c>
      <c r="L24" s="5">
        <v>6.7</v>
      </c>
      <c r="M24" s="5">
        <v>7.9</v>
      </c>
      <c r="N24" s="5">
        <v>8.4</v>
      </c>
      <c r="O24" s="5">
        <v>7.8</v>
      </c>
      <c r="P24" s="5">
        <v>8.4</v>
      </c>
    </row>
    <row r="25" spans="1:16" x14ac:dyDescent="0.25">
      <c r="A25" s="2">
        <v>19</v>
      </c>
      <c r="B25" s="6">
        <v>10.6</v>
      </c>
      <c r="C25" s="6">
        <v>9.4</v>
      </c>
      <c r="D25" s="6">
        <v>9.6999999999999993</v>
      </c>
      <c r="E25" s="6">
        <v>7.7</v>
      </c>
      <c r="F25" s="6">
        <v>6.3</v>
      </c>
      <c r="G25" s="6">
        <v>10.1</v>
      </c>
      <c r="H25" s="6">
        <v>1.9</v>
      </c>
      <c r="I25" s="6">
        <v>7.4</v>
      </c>
      <c r="J25" s="6">
        <v>5.8</v>
      </c>
      <c r="K25" s="6">
        <v>5.7</v>
      </c>
      <c r="L25" s="6">
        <v>6.3</v>
      </c>
      <c r="M25" s="6">
        <v>7.2</v>
      </c>
      <c r="N25" s="6">
        <v>7.9</v>
      </c>
      <c r="O25" s="6">
        <v>7.3</v>
      </c>
      <c r="P25" s="6">
        <v>6.7</v>
      </c>
    </row>
    <row r="26" spans="1:16" x14ac:dyDescent="0.25">
      <c r="A26" s="2">
        <v>20</v>
      </c>
      <c r="B26" s="5">
        <v>10.8</v>
      </c>
      <c r="C26" s="5">
        <v>8.6999999999999993</v>
      </c>
      <c r="D26" s="5">
        <v>8.6999999999999993</v>
      </c>
      <c r="E26" s="5">
        <v>7.4</v>
      </c>
      <c r="F26" s="5">
        <v>6.6</v>
      </c>
      <c r="G26" s="5">
        <v>10.4</v>
      </c>
      <c r="H26" s="5">
        <v>2.5</v>
      </c>
      <c r="I26" s="5">
        <v>8.5</v>
      </c>
      <c r="J26" s="5">
        <v>6.4</v>
      </c>
      <c r="K26" s="5">
        <v>6.4</v>
      </c>
      <c r="L26" s="5">
        <v>5.7</v>
      </c>
      <c r="M26" s="5">
        <v>6.4</v>
      </c>
      <c r="N26" s="5">
        <v>6.1</v>
      </c>
      <c r="O26" s="5">
        <v>7.1</v>
      </c>
      <c r="P26" s="5">
        <v>6.6</v>
      </c>
    </row>
    <row r="27" spans="1:16" x14ac:dyDescent="0.25">
      <c r="A27" s="2">
        <v>21</v>
      </c>
      <c r="B27" s="6">
        <v>10.7</v>
      </c>
      <c r="C27" s="6">
        <v>8.5</v>
      </c>
      <c r="D27" s="6">
        <v>8.4</v>
      </c>
      <c r="E27" s="6">
        <v>6.3</v>
      </c>
      <c r="F27" s="6">
        <v>7</v>
      </c>
      <c r="G27" s="6">
        <v>10.4</v>
      </c>
      <c r="H27" s="6">
        <v>3.1</v>
      </c>
      <c r="I27" s="6">
        <v>5.9</v>
      </c>
      <c r="J27" s="6">
        <v>5.4</v>
      </c>
      <c r="K27" s="6">
        <v>4.5999999999999996</v>
      </c>
      <c r="L27" s="6">
        <v>5.6</v>
      </c>
      <c r="M27" s="6">
        <v>5.4</v>
      </c>
      <c r="N27" s="6">
        <v>7.1</v>
      </c>
      <c r="O27" s="6">
        <v>6.3</v>
      </c>
      <c r="P27" s="6">
        <v>6.7</v>
      </c>
    </row>
    <row r="28" spans="1:16" x14ac:dyDescent="0.25">
      <c r="A28" s="2">
        <v>22</v>
      </c>
      <c r="B28" s="5">
        <v>11.2</v>
      </c>
      <c r="C28" s="5">
        <v>8.4</v>
      </c>
      <c r="D28" s="5">
        <v>6.4</v>
      </c>
      <c r="E28" s="5">
        <v>5.7</v>
      </c>
      <c r="F28" s="5">
        <v>6.8</v>
      </c>
      <c r="G28" s="5">
        <v>9.4</v>
      </c>
      <c r="H28" s="5">
        <v>2.6</v>
      </c>
      <c r="I28" s="5">
        <v>5.4</v>
      </c>
      <c r="J28" s="5">
        <v>4.5</v>
      </c>
      <c r="K28" s="5">
        <v>5.0999999999999996</v>
      </c>
      <c r="L28" s="5">
        <v>5</v>
      </c>
      <c r="M28" s="5">
        <v>6.7</v>
      </c>
      <c r="N28" s="5">
        <v>5.7</v>
      </c>
      <c r="O28" s="5">
        <v>5.0999999999999996</v>
      </c>
      <c r="P28" s="5">
        <v>6.3</v>
      </c>
    </row>
    <row r="29" spans="1:16" x14ac:dyDescent="0.25">
      <c r="A29" s="2">
        <v>23</v>
      </c>
      <c r="B29" s="6">
        <v>8.5</v>
      </c>
      <c r="C29" s="6">
        <v>7.9</v>
      </c>
      <c r="D29" s="6">
        <v>5.9</v>
      </c>
      <c r="E29" s="6">
        <v>4.4000000000000004</v>
      </c>
      <c r="F29" s="6">
        <v>6.7</v>
      </c>
      <c r="G29" s="6">
        <v>9.4</v>
      </c>
      <c r="H29" s="6">
        <v>4.7</v>
      </c>
      <c r="I29" s="6">
        <v>5.0999999999999996</v>
      </c>
      <c r="J29" s="6">
        <v>4.7</v>
      </c>
      <c r="K29" s="6">
        <v>5.7</v>
      </c>
      <c r="L29" s="6">
        <v>5.7</v>
      </c>
      <c r="M29" s="6">
        <v>6.4</v>
      </c>
      <c r="N29" s="6">
        <v>6.5</v>
      </c>
      <c r="O29" s="6">
        <v>5.4</v>
      </c>
      <c r="P29" s="6">
        <v>6.7</v>
      </c>
    </row>
    <row r="30" spans="1:16" x14ac:dyDescent="0.25">
      <c r="A30" s="2">
        <v>24</v>
      </c>
      <c r="B30" s="5">
        <v>11.6</v>
      </c>
      <c r="C30" s="5">
        <v>7.9</v>
      </c>
      <c r="D30" s="5">
        <v>5.4</v>
      </c>
      <c r="E30" s="5">
        <v>4.2</v>
      </c>
      <c r="F30" s="5">
        <v>8.4</v>
      </c>
      <c r="G30" s="5">
        <v>9.6999999999999993</v>
      </c>
      <c r="H30" s="5">
        <v>5.0999999999999996</v>
      </c>
      <c r="I30" s="5">
        <v>6.5</v>
      </c>
      <c r="J30" s="5">
        <v>4.7</v>
      </c>
      <c r="K30" s="5">
        <v>5.4</v>
      </c>
      <c r="L30" s="5">
        <v>5</v>
      </c>
      <c r="M30" s="5">
        <v>6.7</v>
      </c>
      <c r="N30" s="5">
        <v>6.4</v>
      </c>
      <c r="O30" s="5">
        <v>4.2</v>
      </c>
      <c r="P30" s="5">
        <v>6.6</v>
      </c>
    </row>
    <row r="32" spans="1:16" x14ac:dyDescent="0.25">
      <c r="B32" s="9" t="s">
        <v>1</v>
      </c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</row>
    <row r="33" spans="1:16" x14ac:dyDescent="0.25">
      <c r="A33" s="3" t="s">
        <v>0</v>
      </c>
      <c r="B33" s="4">
        <v>16</v>
      </c>
      <c r="C33" s="4">
        <v>17</v>
      </c>
      <c r="D33" s="4">
        <v>18</v>
      </c>
      <c r="E33" s="4">
        <v>19</v>
      </c>
      <c r="F33" s="4">
        <v>20</v>
      </c>
      <c r="G33" s="4">
        <v>21</v>
      </c>
      <c r="H33" s="4">
        <v>22</v>
      </c>
      <c r="I33" s="4">
        <v>23</v>
      </c>
      <c r="J33" s="4">
        <v>24</v>
      </c>
      <c r="K33" s="4">
        <v>25</v>
      </c>
      <c r="L33" s="4">
        <v>26</v>
      </c>
      <c r="M33" s="4">
        <v>27</v>
      </c>
      <c r="N33" s="4">
        <v>28</v>
      </c>
      <c r="O33" s="4">
        <v>29</v>
      </c>
      <c r="P33" s="4">
        <v>30</v>
      </c>
    </row>
    <row r="34" spans="1:16" x14ac:dyDescent="0.25">
      <c r="A34" s="3">
        <v>1</v>
      </c>
      <c r="B34" s="6">
        <v>7.1</v>
      </c>
      <c r="C34" s="6">
        <v>4.5999999999999996</v>
      </c>
      <c r="D34" s="6">
        <v>4.5999999999999996</v>
      </c>
      <c r="E34" s="6">
        <v>5.8</v>
      </c>
      <c r="F34" s="6">
        <v>6.3</v>
      </c>
      <c r="G34" s="6">
        <v>7.1</v>
      </c>
      <c r="H34" s="6">
        <v>10.199999999999999</v>
      </c>
      <c r="I34" s="6">
        <v>6.6</v>
      </c>
      <c r="J34" s="6">
        <v>6</v>
      </c>
      <c r="K34" s="6">
        <v>1.6</v>
      </c>
      <c r="L34" s="6">
        <v>5.8</v>
      </c>
      <c r="M34" s="6">
        <v>4.4000000000000004</v>
      </c>
      <c r="N34" s="6">
        <v>5.2</v>
      </c>
      <c r="O34" s="6">
        <v>10.8</v>
      </c>
      <c r="P34" s="6">
        <v>5.8</v>
      </c>
    </row>
    <row r="35" spans="1:16" s="8" customFormat="1" x14ac:dyDescent="0.25">
      <c r="A35" s="3">
        <v>2</v>
      </c>
      <c r="B35" s="7">
        <v>6.6</v>
      </c>
      <c r="C35" s="7">
        <v>5</v>
      </c>
      <c r="D35" s="7">
        <v>4.7</v>
      </c>
      <c r="E35" s="7">
        <v>5.3</v>
      </c>
      <c r="F35" s="7">
        <v>5</v>
      </c>
      <c r="G35" s="7">
        <v>6.1</v>
      </c>
      <c r="H35" s="7">
        <v>9.4</v>
      </c>
      <c r="I35" s="7">
        <v>5.8</v>
      </c>
      <c r="J35" s="7">
        <v>5</v>
      </c>
      <c r="K35" s="7">
        <v>1.1000000000000001</v>
      </c>
      <c r="L35" s="7">
        <v>4.0999999999999996</v>
      </c>
      <c r="M35" s="7">
        <v>3.6</v>
      </c>
      <c r="N35" s="7">
        <v>5</v>
      </c>
      <c r="O35" s="7">
        <v>10.8</v>
      </c>
      <c r="P35" s="7">
        <v>5</v>
      </c>
    </row>
    <row r="36" spans="1:16" x14ac:dyDescent="0.25">
      <c r="A36" s="3">
        <v>3</v>
      </c>
      <c r="B36" s="6">
        <v>6.5</v>
      </c>
      <c r="C36" s="6">
        <v>5.4</v>
      </c>
      <c r="D36" s="6">
        <v>6.2</v>
      </c>
      <c r="E36" s="6">
        <v>5.4</v>
      </c>
      <c r="F36" s="6">
        <v>3.2</v>
      </c>
      <c r="G36" s="6">
        <v>8</v>
      </c>
      <c r="H36" s="6">
        <v>10.1</v>
      </c>
      <c r="I36" s="6">
        <v>6.8</v>
      </c>
      <c r="J36" s="6">
        <v>6.2</v>
      </c>
      <c r="K36" s="6">
        <v>2.2999999999999998</v>
      </c>
      <c r="L36" s="6">
        <v>5.0999999999999996</v>
      </c>
      <c r="M36" s="6">
        <v>3.2</v>
      </c>
      <c r="N36" s="6">
        <v>3.7</v>
      </c>
      <c r="O36" s="6">
        <v>11.5</v>
      </c>
      <c r="P36" s="6">
        <v>5.9</v>
      </c>
    </row>
    <row r="37" spans="1:16" x14ac:dyDescent="0.25">
      <c r="A37" s="3">
        <v>4</v>
      </c>
      <c r="B37" s="5">
        <v>5.8</v>
      </c>
      <c r="C37" s="5">
        <v>4.9000000000000004</v>
      </c>
      <c r="D37" s="5">
        <v>5.8</v>
      </c>
      <c r="E37" s="5">
        <v>4.3</v>
      </c>
      <c r="F37" s="5">
        <v>3.2</v>
      </c>
      <c r="G37" s="5">
        <v>8.1999999999999993</v>
      </c>
      <c r="H37" s="5">
        <v>10.199999999999999</v>
      </c>
      <c r="I37" s="5">
        <v>6.8</v>
      </c>
      <c r="J37" s="5">
        <v>6</v>
      </c>
      <c r="K37" s="5">
        <v>3</v>
      </c>
      <c r="L37" s="5">
        <v>5.2</v>
      </c>
      <c r="M37" s="5">
        <v>3</v>
      </c>
      <c r="N37" s="5">
        <v>4.0999999999999996</v>
      </c>
      <c r="O37" s="5">
        <v>11</v>
      </c>
      <c r="P37" s="5">
        <v>5.5</v>
      </c>
    </row>
    <row r="38" spans="1:16" x14ac:dyDescent="0.25">
      <c r="A38" s="3">
        <v>5</v>
      </c>
      <c r="B38" s="6">
        <v>6.6</v>
      </c>
      <c r="C38" s="6">
        <v>5.5</v>
      </c>
      <c r="D38" s="6">
        <v>6.3</v>
      </c>
      <c r="E38" s="6">
        <v>7.7</v>
      </c>
      <c r="F38" s="6">
        <v>4.4000000000000004</v>
      </c>
      <c r="G38" s="6">
        <v>9.1</v>
      </c>
      <c r="H38" s="6">
        <v>10.199999999999999</v>
      </c>
      <c r="I38" s="6">
        <v>7.4</v>
      </c>
      <c r="J38" s="6">
        <v>6</v>
      </c>
      <c r="K38" s="6">
        <v>3.6</v>
      </c>
      <c r="L38" s="6">
        <v>4.5999999999999996</v>
      </c>
      <c r="M38" s="6">
        <v>2.4</v>
      </c>
      <c r="N38" s="6">
        <v>4.4000000000000004</v>
      </c>
      <c r="O38" s="6">
        <v>11</v>
      </c>
      <c r="P38" s="6">
        <v>6.1</v>
      </c>
    </row>
    <row r="39" spans="1:16" x14ac:dyDescent="0.25">
      <c r="A39" s="3">
        <v>6</v>
      </c>
      <c r="B39" s="5">
        <v>7.4</v>
      </c>
      <c r="C39" s="5">
        <v>5.5</v>
      </c>
      <c r="D39" s="5">
        <v>6.8</v>
      </c>
      <c r="E39" s="5">
        <v>8</v>
      </c>
      <c r="F39" s="5">
        <v>4.9000000000000004</v>
      </c>
      <c r="G39" s="5">
        <v>7.4</v>
      </c>
      <c r="H39" s="5">
        <v>10.7</v>
      </c>
      <c r="I39" s="5">
        <v>5.8</v>
      </c>
      <c r="J39" s="5">
        <v>6.1</v>
      </c>
      <c r="K39" s="5">
        <v>4.0999999999999996</v>
      </c>
      <c r="L39" s="5">
        <v>2.7</v>
      </c>
      <c r="M39" s="5">
        <v>3.2</v>
      </c>
      <c r="N39" s="5">
        <v>2.7</v>
      </c>
      <c r="O39" s="5">
        <v>10.199999999999999</v>
      </c>
      <c r="P39" s="5">
        <v>6.3</v>
      </c>
    </row>
    <row r="40" spans="1:16" x14ac:dyDescent="0.25">
      <c r="A40" s="3">
        <v>7</v>
      </c>
      <c r="B40" s="6">
        <v>7.8</v>
      </c>
      <c r="C40" s="6">
        <v>6.6</v>
      </c>
      <c r="D40" s="6">
        <v>6.4</v>
      </c>
      <c r="E40" s="6">
        <v>8.1</v>
      </c>
      <c r="F40" s="6">
        <v>6.2</v>
      </c>
      <c r="G40" s="6">
        <v>6.7</v>
      </c>
      <c r="H40" s="6">
        <v>11.1</v>
      </c>
      <c r="I40" s="6">
        <v>7</v>
      </c>
      <c r="J40" s="6">
        <v>8.1</v>
      </c>
      <c r="K40" s="6">
        <v>4.2</v>
      </c>
      <c r="L40" s="6">
        <v>3.1</v>
      </c>
      <c r="M40" s="6">
        <v>5</v>
      </c>
      <c r="N40" s="6">
        <v>5.3</v>
      </c>
      <c r="O40" s="6">
        <v>11.7</v>
      </c>
      <c r="P40" s="6">
        <v>7</v>
      </c>
    </row>
    <row r="41" spans="1:16" x14ac:dyDescent="0.25">
      <c r="A41" s="3">
        <v>8</v>
      </c>
      <c r="B41" s="5">
        <v>8.5</v>
      </c>
      <c r="C41" s="5">
        <v>6.8</v>
      </c>
      <c r="D41" s="5">
        <v>6.3</v>
      </c>
      <c r="E41" s="5">
        <v>6.6</v>
      </c>
      <c r="F41" s="5">
        <v>6</v>
      </c>
      <c r="G41" s="5">
        <v>7.4</v>
      </c>
      <c r="H41" s="5">
        <v>11.3</v>
      </c>
      <c r="I41" s="5">
        <v>6.8</v>
      </c>
      <c r="J41" s="5">
        <v>7.7</v>
      </c>
      <c r="K41" s="5">
        <v>6</v>
      </c>
      <c r="L41" s="5">
        <v>5.7</v>
      </c>
      <c r="M41" s="5">
        <v>3</v>
      </c>
      <c r="N41" s="5">
        <v>4.5999999999999996</v>
      </c>
      <c r="O41" s="5">
        <v>12.1</v>
      </c>
      <c r="P41" s="5">
        <v>6.8</v>
      </c>
    </row>
    <row r="42" spans="1:16" x14ac:dyDescent="0.25">
      <c r="A42" s="3">
        <v>9</v>
      </c>
      <c r="B42" s="6">
        <v>9</v>
      </c>
      <c r="C42" s="6">
        <v>8.4</v>
      </c>
      <c r="D42" s="6">
        <v>5.6</v>
      </c>
      <c r="E42" s="6">
        <v>8.1</v>
      </c>
      <c r="F42" s="6">
        <v>6.5</v>
      </c>
      <c r="G42" s="6">
        <v>7</v>
      </c>
      <c r="H42" s="6">
        <v>11.5</v>
      </c>
      <c r="I42" s="6">
        <v>6.7</v>
      </c>
      <c r="J42" s="6">
        <v>6.7</v>
      </c>
      <c r="K42" s="6">
        <v>6.5</v>
      </c>
      <c r="L42" s="6">
        <v>6.5</v>
      </c>
      <c r="M42" s="6">
        <v>4.2</v>
      </c>
      <c r="N42" s="6">
        <v>4</v>
      </c>
      <c r="O42" s="6">
        <v>12</v>
      </c>
      <c r="P42" s="6">
        <v>6.7</v>
      </c>
    </row>
    <row r="43" spans="1:16" x14ac:dyDescent="0.25">
      <c r="A43" s="3">
        <v>10</v>
      </c>
      <c r="B43" s="5">
        <v>9.6</v>
      </c>
      <c r="C43" s="5">
        <v>9.9</v>
      </c>
      <c r="D43" s="5">
        <v>8.8000000000000007</v>
      </c>
      <c r="E43" s="5">
        <v>9.3000000000000007</v>
      </c>
      <c r="F43" s="5">
        <v>6.3</v>
      </c>
      <c r="G43" s="5">
        <v>8.8000000000000007</v>
      </c>
      <c r="H43" s="5">
        <v>11</v>
      </c>
      <c r="I43" s="5">
        <v>8.8000000000000007</v>
      </c>
      <c r="J43" s="5">
        <v>6.3</v>
      </c>
      <c r="K43" s="5">
        <v>5.7</v>
      </c>
      <c r="L43" s="5">
        <v>7.1</v>
      </c>
      <c r="M43" s="5">
        <v>6.8</v>
      </c>
      <c r="N43" s="5">
        <v>6</v>
      </c>
      <c r="O43" s="5">
        <v>11.6</v>
      </c>
      <c r="P43" s="5">
        <v>6.8</v>
      </c>
    </row>
    <row r="44" spans="1:16" x14ac:dyDescent="0.25">
      <c r="A44" s="3">
        <v>11</v>
      </c>
      <c r="B44" s="6">
        <v>9.4</v>
      </c>
      <c r="C44" s="6">
        <v>10</v>
      </c>
      <c r="D44" s="6">
        <v>8.9</v>
      </c>
      <c r="E44" s="6">
        <v>7.8</v>
      </c>
      <c r="F44" s="6">
        <v>7.8</v>
      </c>
      <c r="G44" s="6">
        <v>8</v>
      </c>
      <c r="H44" s="6">
        <v>11.9</v>
      </c>
      <c r="I44" s="6">
        <v>6.1</v>
      </c>
      <c r="J44" s="6">
        <v>5.5</v>
      </c>
      <c r="K44" s="6">
        <v>4.4000000000000004</v>
      </c>
      <c r="L44" s="6">
        <v>8.9</v>
      </c>
      <c r="M44" s="6">
        <v>5.8</v>
      </c>
      <c r="N44" s="6">
        <v>8</v>
      </c>
      <c r="O44" s="6">
        <v>11.6</v>
      </c>
      <c r="P44" s="6">
        <v>7.8</v>
      </c>
    </row>
    <row r="45" spans="1:16" x14ac:dyDescent="0.25">
      <c r="A45" s="3">
        <v>12</v>
      </c>
      <c r="B45" s="5">
        <v>9</v>
      </c>
      <c r="C45" s="5">
        <v>10.4</v>
      </c>
      <c r="D45" s="5">
        <v>9.8000000000000007</v>
      </c>
      <c r="E45" s="5">
        <v>6.5</v>
      </c>
      <c r="F45" s="5">
        <v>8.1999999999999993</v>
      </c>
      <c r="G45" s="5">
        <v>7.3</v>
      </c>
      <c r="H45" s="5">
        <v>11.2</v>
      </c>
      <c r="I45" s="5">
        <v>5.0999999999999996</v>
      </c>
      <c r="J45" s="5">
        <v>6</v>
      </c>
      <c r="K45" s="5">
        <v>5.7</v>
      </c>
      <c r="L45" s="5">
        <v>9.3000000000000007</v>
      </c>
      <c r="M45" s="5">
        <v>5.7</v>
      </c>
      <c r="N45" s="5">
        <v>11.2</v>
      </c>
      <c r="O45" s="5">
        <v>11.7</v>
      </c>
      <c r="P45" s="5">
        <v>8.6999999999999993</v>
      </c>
    </row>
    <row r="46" spans="1:16" x14ac:dyDescent="0.25">
      <c r="A46" s="3">
        <v>13</v>
      </c>
      <c r="B46" s="6">
        <v>9.3000000000000007</v>
      </c>
      <c r="C46" s="6">
        <v>10.199999999999999</v>
      </c>
      <c r="D46" s="6">
        <v>9.3000000000000007</v>
      </c>
      <c r="E46" s="6">
        <v>6.8</v>
      </c>
      <c r="F46" s="6">
        <v>8.1</v>
      </c>
      <c r="G46" s="6">
        <v>5.9</v>
      </c>
      <c r="H46" s="6">
        <v>10.5</v>
      </c>
      <c r="I46" s="6">
        <v>5.8</v>
      </c>
      <c r="J46" s="6">
        <v>3.9</v>
      </c>
      <c r="K46" s="6">
        <v>8.4</v>
      </c>
      <c r="L46" s="6">
        <v>6.1</v>
      </c>
      <c r="M46" s="6">
        <v>11.1</v>
      </c>
      <c r="N46" s="6">
        <v>10.9</v>
      </c>
      <c r="O46" s="6">
        <v>6.4</v>
      </c>
      <c r="P46" s="6">
        <v>6.9</v>
      </c>
    </row>
    <row r="47" spans="1:16" x14ac:dyDescent="0.25">
      <c r="A47" s="3">
        <v>14</v>
      </c>
      <c r="B47" s="5">
        <v>9.4</v>
      </c>
      <c r="C47" s="5">
        <v>10.4</v>
      </c>
      <c r="D47" s="5">
        <v>8</v>
      </c>
      <c r="E47" s="5">
        <v>5.7</v>
      </c>
      <c r="F47" s="5">
        <v>8.9</v>
      </c>
      <c r="G47" s="5">
        <v>5.8</v>
      </c>
      <c r="H47" s="5">
        <v>8.3000000000000007</v>
      </c>
      <c r="I47" s="5">
        <v>6.1</v>
      </c>
      <c r="J47" s="5">
        <v>4.3</v>
      </c>
      <c r="K47" s="5">
        <v>6.4</v>
      </c>
      <c r="L47" s="5">
        <v>4.5</v>
      </c>
      <c r="M47" s="5">
        <v>13.1</v>
      </c>
      <c r="N47" s="5">
        <v>10.1</v>
      </c>
      <c r="O47" s="5">
        <v>5.7</v>
      </c>
      <c r="P47" s="5">
        <v>5.4</v>
      </c>
    </row>
    <row r="48" spans="1:16" x14ac:dyDescent="0.25">
      <c r="A48" s="3">
        <v>15</v>
      </c>
      <c r="B48" s="6">
        <v>9.6999999999999993</v>
      </c>
      <c r="C48" s="6">
        <v>10.7</v>
      </c>
      <c r="D48" s="6">
        <v>5.4</v>
      </c>
      <c r="E48" s="6">
        <v>4.8</v>
      </c>
      <c r="F48" s="6">
        <v>8.8000000000000007</v>
      </c>
      <c r="G48" s="6">
        <v>5.8</v>
      </c>
      <c r="H48" s="6">
        <v>9.5</v>
      </c>
      <c r="I48" s="6">
        <v>6.5</v>
      </c>
      <c r="J48" s="6">
        <v>4.8</v>
      </c>
      <c r="K48" s="6">
        <v>6.8</v>
      </c>
      <c r="L48" s="6">
        <v>4.2</v>
      </c>
      <c r="M48" s="6">
        <v>12.4</v>
      </c>
      <c r="N48" s="6">
        <v>11</v>
      </c>
      <c r="O48" s="6">
        <v>3.4</v>
      </c>
      <c r="P48" s="6">
        <v>3.7</v>
      </c>
    </row>
    <row r="49" spans="1:16" x14ac:dyDescent="0.25">
      <c r="A49" s="3">
        <v>16</v>
      </c>
      <c r="B49" s="5">
        <v>9.4</v>
      </c>
      <c r="C49" s="5">
        <v>9.6</v>
      </c>
      <c r="D49" s="5">
        <v>6.1</v>
      </c>
      <c r="E49" s="5">
        <v>3.5</v>
      </c>
      <c r="F49" s="5">
        <v>5.7</v>
      </c>
      <c r="G49" s="5">
        <v>9.6</v>
      </c>
      <c r="H49" s="5">
        <v>9.6999999999999993</v>
      </c>
      <c r="I49" s="5">
        <v>5.3</v>
      </c>
      <c r="J49" s="5">
        <v>3.2</v>
      </c>
      <c r="K49" s="5">
        <v>4.5999999999999996</v>
      </c>
      <c r="L49" s="5">
        <v>4.4000000000000004</v>
      </c>
      <c r="M49" s="5">
        <v>11.9</v>
      </c>
      <c r="N49" s="5">
        <v>11.3</v>
      </c>
      <c r="O49" s="5">
        <v>6.9</v>
      </c>
      <c r="P49" s="5">
        <v>6</v>
      </c>
    </row>
    <row r="50" spans="1:16" x14ac:dyDescent="0.25">
      <c r="A50" s="3">
        <v>17</v>
      </c>
      <c r="B50" s="6">
        <v>9.3000000000000007</v>
      </c>
      <c r="C50" s="6">
        <v>6.5</v>
      </c>
      <c r="D50" s="6">
        <v>6.2</v>
      </c>
      <c r="E50" s="6">
        <v>3.1</v>
      </c>
      <c r="F50" s="6">
        <v>6.4</v>
      </c>
      <c r="G50" s="6">
        <v>9.4</v>
      </c>
      <c r="H50" s="6">
        <v>9.3000000000000007</v>
      </c>
      <c r="I50" s="6">
        <v>4.4000000000000004</v>
      </c>
      <c r="J50" s="6">
        <v>2.1</v>
      </c>
      <c r="K50" s="6">
        <v>6.4</v>
      </c>
      <c r="L50" s="6">
        <v>3.7</v>
      </c>
      <c r="M50" s="6">
        <v>12.1</v>
      </c>
      <c r="N50" s="6">
        <v>10.1</v>
      </c>
      <c r="O50" s="6">
        <v>6.4</v>
      </c>
      <c r="P50" s="6">
        <v>6.9</v>
      </c>
    </row>
    <row r="51" spans="1:16" x14ac:dyDescent="0.25">
      <c r="A51" s="3">
        <v>18</v>
      </c>
      <c r="B51" s="5">
        <v>9.1999999999999993</v>
      </c>
      <c r="C51" s="5">
        <v>5.7</v>
      </c>
      <c r="D51" s="5">
        <v>8.9</v>
      </c>
      <c r="E51" s="5">
        <v>6.5</v>
      </c>
      <c r="F51" s="5">
        <v>7.9</v>
      </c>
      <c r="G51" s="5">
        <v>8.6999999999999993</v>
      </c>
      <c r="H51" s="5">
        <v>9.5</v>
      </c>
      <c r="I51" s="5">
        <v>6.4</v>
      </c>
      <c r="J51" s="5">
        <v>2.6</v>
      </c>
      <c r="K51" s="5">
        <v>8.4</v>
      </c>
      <c r="L51" s="5">
        <v>4.5</v>
      </c>
      <c r="M51" s="5">
        <v>11.7</v>
      </c>
      <c r="N51" s="5">
        <v>9.4</v>
      </c>
      <c r="O51" s="5">
        <v>6.8</v>
      </c>
      <c r="P51" s="5">
        <v>6.5</v>
      </c>
    </row>
    <row r="52" spans="1:16" x14ac:dyDescent="0.25">
      <c r="A52" s="3">
        <v>19</v>
      </c>
      <c r="B52" s="6">
        <v>8.4</v>
      </c>
      <c r="C52" s="6">
        <v>5.4</v>
      </c>
      <c r="D52" s="6">
        <v>7.6</v>
      </c>
      <c r="E52" s="6">
        <v>6.1</v>
      </c>
      <c r="F52" s="6">
        <v>8.4</v>
      </c>
      <c r="G52" s="6">
        <v>11.3</v>
      </c>
      <c r="H52" s="6">
        <v>9.1</v>
      </c>
      <c r="I52" s="6">
        <v>7.5</v>
      </c>
      <c r="J52" s="6">
        <v>3.4</v>
      </c>
      <c r="K52" s="6">
        <v>6.9</v>
      </c>
      <c r="L52" s="6">
        <v>5.8</v>
      </c>
      <c r="M52" s="6">
        <v>11.4</v>
      </c>
      <c r="N52" s="6">
        <v>9.4</v>
      </c>
      <c r="O52" s="6">
        <v>5.0999999999999996</v>
      </c>
      <c r="P52" s="6">
        <v>5.6</v>
      </c>
    </row>
    <row r="53" spans="1:16" x14ac:dyDescent="0.25">
      <c r="A53" s="3">
        <v>20</v>
      </c>
      <c r="B53" s="5">
        <v>8.1</v>
      </c>
      <c r="C53" s="5">
        <v>6</v>
      </c>
      <c r="D53" s="5">
        <v>5.7</v>
      </c>
      <c r="E53" s="5">
        <v>6.7</v>
      </c>
      <c r="F53" s="5">
        <v>9.1999999999999993</v>
      </c>
      <c r="G53" s="5">
        <v>11.4</v>
      </c>
      <c r="H53" s="5">
        <v>9.8000000000000007</v>
      </c>
      <c r="I53" s="5">
        <v>8</v>
      </c>
      <c r="J53" s="5">
        <v>5.0999999999999996</v>
      </c>
      <c r="K53" s="5">
        <v>5.4</v>
      </c>
      <c r="L53" s="5">
        <v>5.7</v>
      </c>
      <c r="M53" s="5">
        <v>11.9</v>
      </c>
      <c r="N53" s="5">
        <v>10.1</v>
      </c>
      <c r="O53" s="5">
        <v>6.4</v>
      </c>
      <c r="P53" s="5">
        <v>5.8</v>
      </c>
    </row>
    <row r="54" spans="1:16" x14ac:dyDescent="0.25">
      <c r="A54" s="3">
        <v>21</v>
      </c>
      <c r="B54" s="6">
        <v>6.4</v>
      </c>
      <c r="C54" s="6">
        <v>6.1</v>
      </c>
      <c r="D54" s="6">
        <v>5.9</v>
      </c>
      <c r="E54" s="6">
        <v>5.9</v>
      </c>
      <c r="F54" s="6">
        <v>8.4</v>
      </c>
      <c r="G54" s="6">
        <v>10.7</v>
      </c>
      <c r="H54" s="6">
        <v>9</v>
      </c>
      <c r="I54" s="6">
        <v>8.4</v>
      </c>
      <c r="J54" s="6">
        <v>5.3</v>
      </c>
      <c r="K54" s="6">
        <v>6.2</v>
      </c>
      <c r="L54" s="6">
        <v>5.2</v>
      </c>
      <c r="M54" s="6">
        <v>10.4</v>
      </c>
      <c r="N54" s="6">
        <v>8.6999999999999993</v>
      </c>
      <c r="O54" s="6">
        <v>6.2</v>
      </c>
      <c r="P54" s="6">
        <v>6.3</v>
      </c>
    </row>
    <row r="55" spans="1:16" x14ac:dyDescent="0.25">
      <c r="A55" s="3">
        <v>22</v>
      </c>
      <c r="B55" s="5">
        <v>4.7</v>
      </c>
      <c r="C55" s="5">
        <v>4</v>
      </c>
      <c r="D55" s="5">
        <v>6.7</v>
      </c>
      <c r="E55" s="5">
        <v>5.7</v>
      </c>
      <c r="F55" s="5">
        <v>8.1999999999999993</v>
      </c>
      <c r="G55" s="5">
        <v>11.5</v>
      </c>
      <c r="H55" s="5">
        <v>9.1</v>
      </c>
      <c r="I55" s="5">
        <v>6.4</v>
      </c>
      <c r="J55" s="5">
        <v>6.7</v>
      </c>
      <c r="K55" s="5">
        <v>5.7</v>
      </c>
      <c r="L55" s="5">
        <v>5.9</v>
      </c>
      <c r="M55" s="5">
        <v>10.8</v>
      </c>
      <c r="N55" s="5">
        <v>6.9</v>
      </c>
      <c r="O55" s="5">
        <v>5.4</v>
      </c>
      <c r="P55" s="5">
        <v>5.7</v>
      </c>
    </row>
    <row r="56" spans="1:16" x14ac:dyDescent="0.25">
      <c r="A56" s="3">
        <v>23</v>
      </c>
      <c r="B56" s="6">
        <v>4.8</v>
      </c>
      <c r="C56" s="6">
        <v>2.7</v>
      </c>
      <c r="D56" s="6">
        <v>6.8</v>
      </c>
      <c r="E56" s="6">
        <v>6</v>
      </c>
      <c r="F56" s="6">
        <v>7.9</v>
      </c>
      <c r="G56" s="6">
        <v>11.7</v>
      </c>
      <c r="H56" s="6">
        <v>8.4</v>
      </c>
      <c r="I56" s="6">
        <v>5.4</v>
      </c>
      <c r="J56" s="6">
        <v>6.8</v>
      </c>
      <c r="K56" s="6">
        <v>5.4</v>
      </c>
      <c r="L56" s="6">
        <v>4.5999999999999996</v>
      </c>
      <c r="M56" s="6">
        <v>11</v>
      </c>
      <c r="N56" s="6">
        <v>6.4</v>
      </c>
      <c r="O56" s="6">
        <v>5.9</v>
      </c>
      <c r="P56" s="6">
        <v>5.7</v>
      </c>
    </row>
    <row r="57" spans="1:16" x14ac:dyDescent="0.25">
      <c r="A57" s="3">
        <v>24</v>
      </c>
      <c r="B57" s="5">
        <v>4.3</v>
      </c>
      <c r="C57" s="5">
        <v>3.4</v>
      </c>
      <c r="D57" s="5">
        <v>6.4</v>
      </c>
      <c r="E57" s="5">
        <v>5.6</v>
      </c>
      <c r="F57" s="5">
        <v>7.2</v>
      </c>
      <c r="G57" s="5">
        <v>11.3</v>
      </c>
      <c r="H57" s="5">
        <v>7.6</v>
      </c>
      <c r="I57" s="5">
        <v>5</v>
      </c>
      <c r="J57" s="5">
        <v>7.4</v>
      </c>
      <c r="K57" s="5">
        <v>4.3</v>
      </c>
      <c r="L57" s="5">
        <v>5</v>
      </c>
      <c r="M57" s="5">
        <v>11</v>
      </c>
      <c r="N57" s="5">
        <v>5.8</v>
      </c>
      <c r="O57" s="5">
        <v>4.3</v>
      </c>
      <c r="P57" s="5">
        <v>4.7</v>
      </c>
    </row>
  </sheetData>
  <mergeCells count="2">
    <mergeCell ref="B5:P5"/>
    <mergeCell ref="B32:P32"/>
  </mergeCells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P139"/>
  <sheetViews>
    <sheetView tabSelected="1" workbookViewId="0"/>
  </sheetViews>
  <sheetFormatPr baseColWidth="10" defaultRowHeight="15" x14ac:dyDescent="0.25"/>
  <sheetData>
    <row r="4" spans="2:16" s="11" customFormat="1" x14ac:dyDescent="0.25">
      <c r="B4" s="14" t="s">
        <v>4</v>
      </c>
      <c r="C4" s="14" t="s">
        <v>6</v>
      </c>
      <c r="D4" s="14" t="s">
        <v>3</v>
      </c>
      <c r="E4" s="14" t="s">
        <v>5</v>
      </c>
      <c r="F4" s="14" t="s">
        <v>2</v>
      </c>
      <c r="O4" s="12" t="s">
        <v>7</v>
      </c>
      <c r="P4">
        <v>3.5436999999999999</v>
      </c>
    </row>
    <row r="5" spans="2:16" x14ac:dyDescent="0.25">
      <c r="B5" s="15">
        <v>1</v>
      </c>
      <c r="C5" s="15">
        <f>COUNTIF(Datos!$B$7:$P$30,B5)+COUNTIF(Datos!$B$34:$P$57,B5)</f>
        <v>0</v>
      </c>
      <c r="D5" s="15">
        <f>SUM($C$4:C5)</f>
        <v>0</v>
      </c>
      <c r="E5" s="15">
        <f>LN(B5)</f>
        <v>0</v>
      </c>
      <c r="F5" s="15"/>
      <c r="O5" s="12" t="s">
        <v>8</v>
      </c>
      <c r="P5" s="13">
        <f>EXP(7.4702/P4)</f>
        <v>8.2319480531079599</v>
      </c>
    </row>
    <row r="6" spans="2:16" x14ac:dyDescent="0.25">
      <c r="B6" s="15">
        <f t="shared" ref="B6:B71" si="0">B5+0.1</f>
        <v>1.1000000000000001</v>
      </c>
      <c r="C6" s="15">
        <f>COUNTIF(Datos!$B$7:$P$30,B6)+COUNTIF(Datos!$B$34:$P$57,B6)</f>
        <v>1</v>
      </c>
      <c r="D6" s="15">
        <f>SUM($C$4:C6)</f>
        <v>1</v>
      </c>
      <c r="E6" s="16">
        <f t="shared" ref="E6:E69" si="1">LN(B6)</f>
        <v>9.5310179804324935E-2</v>
      </c>
      <c r="F6" s="16">
        <f t="shared" ref="F6:F69" si="2">LN(-LN(1-D6/720))</f>
        <v>-6.5785563653528651</v>
      </c>
    </row>
    <row r="7" spans="2:16" x14ac:dyDescent="0.25">
      <c r="B7" s="15">
        <f t="shared" si="0"/>
        <v>1.2000000000000002</v>
      </c>
      <c r="C7" s="15">
        <f>COUNTIF(Datos!$B$7:$P$30,B7)+COUNTIF(Datos!$B$34:$P$57,B7)</f>
        <v>0</v>
      </c>
      <c r="D7" s="15">
        <f>SUM($C$4:C7)</f>
        <v>1</v>
      </c>
      <c r="E7" s="16">
        <f t="shared" si="1"/>
        <v>0.18232155679395479</v>
      </c>
      <c r="F7" s="16">
        <f t="shared" si="2"/>
        <v>-6.5785563653528651</v>
      </c>
    </row>
    <row r="8" spans="2:16" x14ac:dyDescent="0.25">
      <c r="B8" s="15">
        <f t="shared" si="0"/>
        <v>1.3000000000000003</v>
      </c>
      <c r="C8" s="15">
        <f>COUNTIF(Datos!$B$7:$P$30,B8)+COUNTIF(Datos!$B$34:$P$57,B8)</f>
        <v>0</v>
      </c>
      <c r="D8" s="15">
        <f>SUM($C$4:C8)</f>
        <v>1</v>
      </c>
      <c r="E8" s="16">
        <f t="shared" si="1"/>
        <v>0.26236426446749128</v>
      </c>
      <c r="F8" s="16">
        <f t="shared" si="2"/>
        <v>-6.5785563653528651</v>
      </c>
    </row>
    <row r="9" spans="2:16" x14ac:dyDescent="0.25">
      <c r="B9" s="15">
        <f t="shared" si="0"/>
        <v>1.4000000000000004</v>
      </c>
      <c r="C9" s="15">
        <f>COUNTIF(Datos!$B$7:$P$30,B9)+COUNTIF(Datos!$B$34:$P$57,B9)</f>
        <v>0</v>
      </c>
      <c r="D9" s="15">
        <f>SUM($C$4:C9)</f>
        <v>1</v>
      </c>
      <c r="E9" s="16">
        <f t="shared" si="1"/>
        <v>0.33647223662121317</v>
      </c>
      <c r="F9" s="16">
        <f t="shared" si="2"/>
        <v>-6.5785563653528651</v>
      </c>
    </row>
    <row r="10" spans="2:16" x14ac:dyDescent="0.25">
      <c r="B10" s="15">
        <f t="shared" si="0"/>
        <v>1.5000000000000004</v>
      </c>
      <c r="C10" s="15">
        <f>COUNTIF(Datos!$B$7:$P$30,B10)+COUNTIF(Datos!$B$34:$P$57,B10)</f>
        <v>0</v>
      </c>
      <c r="D10" s="15">
        <f>SUM($C$4:C10)</f>
        <v>1</v>
      </c>
      <c r="E10" s="16">
        <f t="shared" si="1"/>
        <v>0.40546510810816466</v>
      </c>
      <c r="F10" s="16">
        <f t="shared" si="2"/>
        <v>-6.5785563653528651</v>
      </c>
    </row>
    <row r="11" spans="2:16" x14ac:dyDescent="0.25">
      <c r="B11" s="15">
        <f t="shared" si="0"/>
        <v>1.6000000000000005</v>
      </c>
      <c r="C11" s="15">
        <f>COUNTIF(Datos!$B$7:$P$30,B11)+COUNTIF(Datos!$B$34:$P$57,B11)</f>
        <v>1</v>
      </c>
      <c r="D11" s="15">
        <f>SUM($C$4:C11)</f>
        <v>2</v>
      </c>
      <c r="E11" s="16">
        <f t="shared" si="1"/>
        <v>0.47000362924573591</v>
      </c>
      <c r="F11" s="16">
        <f t="shared" si="2"/>
        <v>-5.8847135323665984</v>
      </c>
    </row>
    <row r="12" spans="2:16" x14ac:dyDescent="0.25">
      <c r="B12" s="15">
        <f t="shared" si="0"/>
        <v>1.7000000000000006</v>
      </c>
      <c r="C12" s="15">
        <f>COUNTIF(Datos!$B$7:$P$30,B12)+COUNTIF(Datos!$B$34:$P$57,B12)</f>
        <v>0</v>
      </c>
      <c r="D12" s="15">
        <f>SUM($C$4:C12)</f>
        <v>2</v>
      </c>
      <c r="E12" s="16">
        <f t="shared" si="1"/>
        <v>0.53062825106217071</v>
      </c>
      <c r="F12" s="16">
        <f t="shared" si="2"/>
        <v>-5.8847135323665984</v>
      </c>
    </row>
    <row r="13" spans="2:16" x14ac:dyDescent="0.25">
      <c r="B13" s="15">
        <f t="shared" si="0"/>
        <v>1.8000000000000007</v>
      </c>
      <c r="C13" s="15">
        <f>COUNTIF(Datos!$B$7:$P$30,B13)+COUNTIF(Datos!$B$34:$P$57,B13)</f>
        <v>1</v>
      </c>
      <c r="D13" s="15">
        <f>SUM($C$4:C13)</f>
        <v>3</v>
      </c>
      <c r="E13" s="16">
        <f t="shared" si="1"/>
        <v>0.58778666490211939</v>
      </c>
      <c r="F13" s="16">
        <f t="shared" si="2"/>
        <v>-5.478551964041916</v>
      </c>
    </row>
    <row r="14" spans="2:16" x14ac:dyDescent="0.25">
      <c r="B14" s="15">
        <f t="shared" si="0"/>
        <v>1.9000000000000008</v>
      </c>
      <c r="C14" s="15">
        <f>COUNTIF(Datos!$B$7:$P$30,B14)+COUNTIF(Datos!$B$34:$P$57,B14)</f>
        <v>1</v>
      </c>
      <c r="D14" s="15">
        <f>SUM($C$4:C14)</f>
        <v>4</v>
      </c>
      <c r="E14" s="16">
        <f t="shared" si="1"/>
        <v>0.64185388617239525</v>
      </c>
      <c r="F14" s="16">
        <f t="shared" si="2"/>
        <v>-5.1901726215544413</v>
      </c>
    </row>
    <row r="15" spans="2:16" x14ac:dyDescent="0.25">
      <c r="B15" s="15">
        <f t="shared" si="0"/>
        <v>2.0000000000000009</v>
      </c>
      <c r="C15" s="15">
        <f>COUNTIF(Datos!$B$7:$P$30,B15)+COUNTIF(Datos!$B$34:$P$57,B15)</f>
        <v>0</v>
      </c>
      <c r="D15" s="15">
        <f>SUM($C$4:C15)</f>
        <v>4</v>
      </c>
      <c r="E15" s="16">
        <f t="shared" si="1"/>
        <v>0.69314718055994573</v>
      </c>
      <c r="F15" s="16">
        <f t="shared" si="2"/>
        <v>-5.1901726215544413</v>
      </c>
    </row>
    <row r="16" spans="2:16" x14ac:dyDescent="0.25">
      <c r="B16" s="15">
        <f t="shared" si="0"/>
        <v>2.100000000000001</v>
      </c>
      <c r="C16" s="15">
        <f>COUNTIF(Datos!$B$7:$P$30,B16)+COUNTIF(Datos!$B$34:$P$57,B16)</f>
        <v>1</v>
      </c>
      <c r="D16" s="15">
        <f>SUM($C$4:C16)</f>
        <v>5</v>
      </c>
      <c r="E16" s="16">
        <f t="shared" si="1"/>
        <v>0.74193734472937778</v>
      </c>
      <c r="F16" s="16">
        <f t="shared" si="2"/>
        <v>-4.9663309883484734</v>
      </c>
    </row>
    <row r="17" spans="2:6" x14ac:dyDescent="0.25">
      <c r="B17" s="15">
        <f t="shared" si="0"/>
        <v>2.2000000000000011</v>
      </c>
      <c r="C17" s="15">
        <f>COUNTIF(Datos!$B$7:$P$30,B17)+COUNTIF(Datos!$B$34:$P$57,B17)</f>
        <v>0</v>
      </c>
      <c r="D17" s="15">
        <f>SUM($C$4:C17)</f>
        <v>5</v>
      </c>
      <c r="E17" s="16">
        <f t="shared" si="1"/>
        <v>0.78845736036427061</v>
      </c>
      <c r="F17" s="16">
        <f t="shared" si="2"/>
        <v>-4.9663309883484734</v>
      </c>
    </row>
    <row r="18" spans="2:6" x14ac:dyDescent="0.25">
      <c r="B18" s="15">
        <f t="shared" si="0"/>
        <v>2.3000000000000012</v>
      </c>
      <c r="C18" s="15">
        <f>COUNTIF(Datos!$B$7:$P$30,B18)+COUNTIF(Datos!$B$34:$P$57,B18)</f>
        <v>1</v>
      </c>
      <c r="D18" s="15">
        <f>SUM($C$4:C18)</f>
        <v>6</v>
      </c>
      <c r="E18" s="16">
        <f t="shared" si="1"/>
        <v>0.83290912293510455</v>
      </c>
      <c r="F18" s="16">
        <f t="shared" si="2"/>
        <v>-4.7833105357618617</v>
      </c>
    </row>
    <row r="19" spans="2:6" x14ac:dyDescent="0.25">
      <c r="B19" s="15">
        <f t="shared" si="0"/>
        <v>2.4000000000000012</v>
      </c>
      <c r="C19" s="15">
        <f>COUNTIF(Datos!$B$7:$P$30,B19)+COUNTIF(Datos!$B$34:$P$57,B19)</f>
        <v>2</v>
      </c>
      <c r="D19" s="15">
        <f>SUM($C$4:C19)</f>
        <v>8</v>
      </c>
      <c r="E19" s="16">
        <f t="shared" si="1"/>
        <v>0.87546873735390041</v>
      </c>
      <c r="F19" s="16">
        <f t="shared" si="2"/>
        <v>-4.4942282218027216</v>
      </c>
    </row>
    <row r="20" spans="2:6" x14ac:dyDescent="0.25">
      <c r="B20" s="15">
        <f t="shared" si="0"/>
        <v>2.5000000000000013</v>
      </c>
      <c r="C20" s="15">
        <f>COUNTIF(Datos!$B$7:$P$30,B20)+COUNTIF(Datos!$B$34:$P$57,B20)</f>
        <v>1</v>
      </c>
      <c r="D20" s="15">
        <f>SUM($C$4:C20)</f>
        <v>9</v>
      </c>
      <c r="E20" s="16">
        <f t="shared" si="1"/>
        <v>0.91629073187415555</v>
      </c>
      <c r="F20" s="16">
        <f t="shared" si="2"/>
        <v>-4.3757438363018375</v>
      </c>
    </row>
    <row r="21" spans="2:6" x14ac:dyDescent="0.25">
      <c r="B21" s="15">
        <f t="shared" si="0"/>
        <v>2.6000000000000014</v>
      </c>
      <c r="C21" s="15">
        <f>COUNTIF(Datos!$B$7:$P$30,B21)+COUNTIF(Datos!$B$34:$P$57,B21)</f>
        <v>2</v>
      </c>
      <c r="D21" s="15">
        <f>SUM($C$4:C21)</f>
        <v>11</v>
      </c>
      <c r="E21" s="16">
        <f t="shared" si="1"/>
        <v>0.9555114450274369</v>
      </c>
      <c r="F21" s="16">
        <f t="shared" si="2"/>
        <v>-4.1736679725837122</v>
      </c>
    </row>
    <row r="22" spans="2:6" x14ac:dyDescent="0.25">
      <c r="B22" s="15">
        <f t="shared" si="0"/>
        <v>2.7000000000000015</v>
      </c>
      <c r="C22" s="15">
        <f>COUNTIF(Datos!$B$7:$P$30,B22)+COUNTIF(Datos!$B$34:$P$57,B22)</f>
        <v>3</v>
      </c>
      <c r="D22" s="15">
        <f>SUM($C$4:C22)</f>
        <v>14</v>
      </c>
      <c r="E22" s="16">
        <f t="shared" si="1"/>
        <v>0.993251773010284</v>
      </c>
      <c r="F22" s="16">
        <f t="shared" si="2"/>
        <v>-3.9303919605637589</v>
      </c>
    </row>
    <row r="23" spans="2:6" x14ac:dyDescent="0.25">
      <c r="B23" s="15">
        <f t="shared" si="0"/>
        <v>2.8000000000000016</v>
      </c>
      <c r="C23" s="15">
        <f>COUNTIF(Datos!$B$7:$P$30,B23)+COUNTIF(Datos!$B$34:$P$57,B23)</f>
        <v>0</v>
      </c>
      <c r="D23" s="15">
        <f>SUM($C$4:C23)</f>
        <v>14</v>
      </c>
      <c r="E23" s="16">
        <f t="shared" si="1"/>
        <v>1.0296194171811588</v>
      </c>
      <c r="F23" s="16">
        <f t="shared" si="2"/>
        <v>-3.9303919605637589</v>
      </c>
    </row>
    <row r="24" spans="2:6" x14ac:dyDescent="0.25">
      <c r="B24" s="15">
        <f t="shared" si="0"/>
        <v>2.9000000000000017</v>
      </c>
      <c r="C24" s="15">
        <f>COUNTIF(Datos!$B$7:$P$30,B24)+COUNTIF(Datos!$B$34:$P$57,B24)</f>
        <v>0</v>
      </c>
      <c r="D24" s="15">
        <f>SUM($C$4:C24)</f>
        <v>14</v>
      </c>
      <c r="E24" s="16">
        <f t="shared" si="1"/>
        <v>1.0647107369924289</v>
      </c>
      <c r="F24" s="16">
        <f t="shared" si="2"/>
        <v>-3.9303919605637589</v>
      </c>
    </row>
    <row r="25" spans="2:6" x14ac:dyDescent="0.25">
      <c r="B25" s="15">
        <f t="shared" si="0"/>
        <v>3.0000000000000018</v>
      </c>
      <c r="C25" s="15">
        <f>COUNTIF(Datos!$B$7:$P$30,B25)+COUNTIF(Datos!$B$34:$P$57,B25)</f>
        <v>3</v>
      </c>
      <c r="D25" s="15">
        <f>SUM($C$4:C25)</f>
        <v>17</v>
      </c>
      <c r="E25" s="16">
        <f t="shared" si="1"/>
        <v>1.0986122886681102</v>
      </c>
      <c r="F25" s="16">
        <f t="shared" si="2"/>
        <v>-3.7341144968467237</v>
      </c>
    </row>
    <row r="26" spans="2:6" x14ac:dyDescent="0.25">
      <c r="B26" s="15">
        <f t="shared" si="0"/>
        <v>3.1000000000000019</v>
      </c>
      <c r="C26" s="15">
        <f>COUNTIF(Datos!$B$7:$P$30,B26)+COUNTIF(Datos!$B$34:$P$57,B26)</f>
        <v>4</v>
      </c>
      <c r="D26" s="15">
        <f>SUM($C$4:C26)</f>
        <v>21</v>
      </c>
      <c r="E26" s="16">
        <f t="shared" si="1"/>
        <v>1.1314021114911013</v>
      </c>
      <c r="F26" s="16">
        <f t="shared" si="2"/>
        <v>-3.5199650469574291</v>
      </c>
    </row>
    <row r="27" spans="2:6" x14ac:dyDescent="0.25">
      <c r="B27" s="15">
        <f t="shared" si="0"/>
        <v>3.200000000000002</v>
      </c>
      <c r="C27" s="15">
        <f>COUNTIF(Datos!$B$7:$P$30,B27)+COUNTIF(Datos!$B$34:$P$57,B27)</f>
        <v>7</v>
      </c>
      <c r="D27" s="15">
        <f>SUM($C$4:C27)</f>
        <v>28</v>
      </c>
      <c r="E27" s="16">
        <f t="shared" si="1"/>
        <v>1.1631508098056815</v>
      </c>
      <c r="F27" s="16">
        <f t="shared" si="2"/>
        <v>-3.2272796283027265</v>
      </c>
    </row>
    <row r="28" spans="2:6" x14ac:dyDescent="0.25">
      <c r="B28" s="15">
        <f t="shared" si="0"/>
        <v>3.300000000000002</v>
      </c>
      <c r="C28" s="15">
        <f>COUNTIF(Datos!$B$7:$P$30,B28)+COUNTIF(Datos!$B$34:$P$57,B28)</f>
        <v>1</v>
      </c>
      <c r="D28" s="15">
        <f>SUM($C$4:C28)</f>
        <v>29</v>
      </c>
      <c r="E28" s="16">
        <f t="shared" si="1"/>
        <v>1.1939224684724352</v>
      </c>
      <c r="F28" s="16">
        <f t="shared" si="2"/>
        <v>-3.1914701096706999</v>
      </c>
    </row>
    <row r="29" spans="2:6" x14ac:dyDescent="0.25">
      <c r="B29" s="15">
        <f t="shared" si="0"/>
        <v>3.4000000000000021</v>
      </c>
      <c r="C29" s="15">
        <f>COUNTIF(Datos!$B$7:$P$30,B29)+COUNTIF(Datos!$B$34:$P$57,B29)</f>
        <v>4</v>
      </c>
      <c r="D29" s="15">
        <f>SUM($C$4:C29)</f>
        <v>33</v>
      </c>
      <c r="E29" s="16">
        <f t="shared" si="1"/>
        <v>1.2237754316221163</v>
      </c>
      <c r="F29" s="16">
        <f t="shared" si="2"/>
        <v>-3.0593769055241848</v>
      </c>
    </row>
    <row r="30" spans="2:6" x14ac:dyDescent="0.25">
      <c r="B30" s="15">
        <f t="shared" si="0"/>
        <v>3.5000000000000022</v>
      </c>
      <c r="C30" s="15">
        <f>COUNTIF(Datos!$B$7:$P$30,B30)+COUNTIF(Datos!$B$34:$P$57,B30)</f>
        <v>2</v>
      </c>
      <c r="D30" s="15">
        <f>SUM($C$4:C30)</f>
        <v>35</v>
      </c>
      <c r="E30" s="16">
        <f t="shared" si="1"/>
        <v>1.2527629684953687</v>
      </c>
      <c r="F30" s="16">
        <f t="shared" si="2"/>
        <v>-2.9990904309003725</v>
      </c>
    </row>
    <row r="31" spans="2:6" x14ac:dyDescent="0.25">
      <c r="B31" s="15">
        <f t="shared" si="0"/>
        <v>3.6000000000000023</v>
      </c>
      <c r="C31" s="15">
        <f>COUNTIF(Datos!$B$7:$P$30,B31)+COUNTIF(Datos!$B$34:$P$57,B31)</f>
        <v>3</v>
      </c>
      <c r="D31" s="15">
        <f>SUM($C$4:C31)</f>
        <v>38</v>
      </c>
      <c r="E31" s="16">
        <f t="shared" si="1"/>
        <v>1.2809338454620649</v>
      </c>
      <c r="F31" s="16">
        <f t="shared" si="2"/>
        <v>-2.9146767712383426</v>
      </c>
    </row>
    <row r="32" spans="2:6" x14ac:dyDescent="0.25">
      <c r="B32" s="15">
        <f t="shared" si="0"/>
        <v>3.7000000000000024</v>
      </c>
      <c r="C32" s="15">
        <f>COUNTIF(Datos!$B$7:$P$30,B32)+COUNTIF(Datos!$B$34:$P$57,B32)</f>
        <v>3</v>
      </c>
      <c r="D32" s="15">
        <f>SUM($C$4:C32)</f>
        <v>41</v>
      </c>
      <c r="E32" s="16">
        <f t="shared" si="1"/>
        <v>1.3083328196501793</v>
      </c>
      <c r="F32" s="16">
        <f t="shared" si="2"/>
        <v>-2.8365073275942092</v>
      </c>
    </row>
    <row r="33" spans="2:6" x14ac:dyDescent="0.25">
      <c r="B33" s="15">
        <f t="shared" si="0"/>
        <v>3.8000000000000025</v>
      </c>
      <c r="C33" s="15">
        <f>COUNTIF(Datos!$B$7:$P$30,B33)+COUNTIF(Datos!$B$34:$P$57,B33)</f>
        <v>3</v>
      </c>
      <c r="D33" s="15">
        <f>SUM($C$4:C33)</f>
        <v>44</v>
      </c>
      <c r="E33" s="16">
        <f t="shared" si="1"/>
        <v>1.3350010667323406</v>
      </c>
      <c r="F33" s="16">
        <f t="shared" si="2"/>
        <v>-2.7636981849732738</v>
      </c>
    </row>
    <row r="34" spans="2:6" x14ac:dyDescent="0.25">
      <c r="B34" s="15">
        <f t="shared" si="0"/>
        <v>3.9000000000000026</v>
      </c>
      <c r="C34" s="15">
        <f>COUNTIF(Datos!$B$7:$P$30,B34)+COUNTIF(Datos!$B$34:$P$57,B34)</f>
        <v>1</v>
      </c>
      <c r="D34" s="15">
        <f>SUM($C$4:C34)</f>
        <v>45</v>
      </c>
      <c r="E34" s="16">
        <f t="shared" si="1"/>
        <v>1.3609765531356015</v>
      </c>
      <c r="F34" s="16">
        <f t="shared" si="2"/>
        <v>-2.7404930065103561</v>
      </c>
    </row>
    <row r="35" spans="2:6" x14ac:dyDescent="0.25">
      <c r="B35" s="15">
        <f t="shared" si="0"/>
        <v>4.0000000000000027</v>
      </c>
      <c r="C35" s="15">
        <f>COUNTIF(Datos!$B$7:$P$30,B35)+COUNTIF(Datos!$B$34:$P$57,B35)</f>
        <v>2</v>
      </c>
      <c r="D35" s="15">
        <f>SUM($C$4:C35)</f>
        <v>47</v>
      </c>
      <c r="E35" s="16">
        <f t="shared" si="1"/>
        <v>1.3862943611198912</v>
      </c>
      <c r="F35" s="16">
        <f t="shared" si="2"/>
        <v>-2.6955405387469815</v>
      </c>
    </row>
    <row r="36" spans="2:6" x14ac:dyDescent="0.25">
      <c r="B36" s="15">
        <f t="shared" si="0"/>
        <v>4.1000000000000023</v>
      </c>
      <c r="C36" s="15">
        <f>COUNTIF(Datos!$B$7:$P$30,B36)+COUNTIF(Datos!$B$34:$P$57,B36)</f>
        <v>9</v>
      </c>
      <c r="D36" s="15">
        <f>SUM($C$4:C36)</f>
        <v>56</v>
      </c>
      <c r="E36" s="16">
        <f t="shared" si="1"/>
        <v>1.4109869737102627</v>
      </c>
      <c r="F36" s="16">
        <f t="shared" si="2"/>
        <v>-2.5136881412976981</v>
      </c>
    </row>
    <row r="37" spans="2:6" x14ac:dyDescent="0.25">
      <c r="B37" s="15">
        <f t="shared" si="0"/>
        <v>4.200000000000002</v>
      </c>
      <c r="C37" s="15">
        <f>COUNTIF(Datos!$B$7:$P$30,B37)+COUNTIF(Datos!$B$34:$P$57,B37)</f>
        <v>5</v>
      </c>
      <c r="D37" s="15">
        <f>SUM($C$4:C37)</f>
        <v>61</v>
      </c>
      <c r="E37" s="16">
        <f t="shared" si="1"/>
        <v>1.4350845252893232</v>
      </c>
      <c r="F37" s="16">
        <f t="shared" si="2"/>
        <v>-2.4244400356624753</v>
      </c>
    </row>
    <row r="38" spans="2:6" x14ac:dyDescent="0.25">
      <c r="B38" s="15">
        <f t="shared" si="0"/>
        <v>4.3000000000000016</v>
      </c>
      <c r="C38" s="15">
        <f>COUNTIF(Datos!$B$7:$P$30,B38)+COUNTIF(Datos!$B$34:$P$57,B38)</f>
        <v>8</v>
      </c>
      <c r="D38" s="15">
        <f>SUM($C$4:C38)</f>
        <v>69</v>
      </c>
      <c r="E38" s="16">
        <f t="shared" si="1"/>
        <v>1.4586150226995171</v>
      </c>
      <c r="F38" s="16">
        <f t="shared" si="2"/>
        <v>-2.2951967560827287</v>
      </c>
    </row>
    <row r="39" spans="2:6" x14ac:dyDescent="0.25">
      <c r="B39" s="15">
        <f t="shared" si="0"/>
        <v>4.4000000000000012</v>
      </c>
      <c r="C39" s="15">
        <f>COUNTIF(Datos!$B$7:$P$30,B39)+COUNTIF(Datos!$B$34:$P$57,B39)</f>
        <v>11</v>
      </c>
      <c r="D39" s="15">
        <f>SUM($C$4:C39)</f>
        <v>80</v>
      </c>
      <c r="E39" s="16">
        <f t="shared" si="1"/>
        <v>1.4816045409242158</v>
      </c>
      <c r="F39" s="16">
        <f t="shared" si="2"/>
        <v>-2.138911027843164</v>
      </c>
    </row>
    <row r="40" spans="2:6" x14ac:dyDescent="0.25">
      <c r="B40" s="15">
        <f t="shared" si="0"/>
        <v>4.5000000000000009</v>
      </c>
      <c r="C40" s="15">
        <f>COUNTIF(Datos!$B$7:$P$30,B40)+COUNTIF(Datos!$B$34:$P$57,B40)</f>
        <v>6</v>
      </c>
      <c r="D40" s="15">
        <f>SUM($C$4:C40)</f>
        <v>86</v>
      </c>
      <c r="E40" s="16">
        <f t="shared" si="1"/>
        <v>1.5040773967762742</v>
      </c>
      <c r="F40" s="16">
        <f t="shared" si="2"/>
        <v>-2.061976880019186</v>
      </c>
    </row>
    <row r="41" spans="2:6" x14ac:dyDescent="0.25">
      <c r="B41" s="15">
        <f t="shared" si="0"/>
        <v>4.6000000000000005</v>
      </c>
      <c r="C41" s="15">
        <f>COUNTIF(Datos!$B$7:$P$30,B41)+COUNTIF(Datos!$B$34:$P$57,B41)</f>
        <v>13</v>
      </c>
      <c r="D41" s="15">
        <f>SUM($C$4:C41)</f>
        <v>99</v>
      </c>
      <c r="E41" s="16">
        <f t="shared" si="1"/>
        <v>1.5260563034950494</v>
      </c>
      <c r="F41" s="16">
        <f t="shared" si="2"/>
        <v>-1.9110828125322226</v>
      </c>
    </row>
    <row r="42" spans="2:6" x14ac:dyDescent="0.25">
      <c r="B42" s="15">
        <f t="shared" si="0"/>
        <v>4.7</v>
      </c>
      <c r="C42" s="15">
        <f>COUNTIF(Datos!$B$7:$P$30,B42)+COUNTIF(Datos!$B$34:$P$57,B42)</f>
        <v>9</v>
      </c>
      <c r="D42" s="15">
        <f>SUM($C$4:C42)</f>
        <v>108</v>
      </c>
      <c r="E42" s="16">
        <f t="shared" si="1"/>
        <v>1.547562508716013</v>
      </c>
      <c r="F42" s="16">
        <f t="shared" si="2"/>
        <v>-1.8169607947796103</v>
      </c>
    </row>
    <row r="43" spans="2:6" x14ac:dyDescent="0.25">
      <c r="B43" s="15">
        <f t="shared" si="0"/>
        <v>4.8</v>
      </c>
      <c r="C43" s="15">
        <f>COUNTIF(Datos!$B$7:$P$30,B43)+COUNTIF(Datos!$B$34:$P$57,B43)</f>
        <v>4</v>
      </c>
      <c r="D43" s="15">
        <f>SUM($C$4:C43)</f>
        <v>112</v>
      </c>
      <c r="E43" s="16">
        <f t="shared" si="1"/>
        <v>1.5686159179138452</v>
      </c>
      <c r="F43" s="16">
        <f t="shared" si="2"/>
        <v>-1.7774050089607161</v>
      </c>
    </row>
    <row r="44" spans="2:6" x14ac:dyDescent="0.25">
      <c r="B44" s="15">
        <f t="shared" si="0"/>
        <v>4.8999999999999995</v>
      </c>
      <c r="C44" s="15">
        <f>COUNTIF(Datos!$B$7:$P$30,B44)+COUNTIF(Datos!$B$34:$P$57,B44)</f>
        <v>5</v>
      </c>
      <c r="D44" s="15">
        <f>SUM($C$4:C44)</f>
        <v>117</v>
      </c>
      <c r="E44" s="16">
        <f t="shared" si="1"/>
        <v>1.5892352051165808</v>
      </c>
      <c r="F44" s="16">
        <f t="shared" si="2"/>
        <v>-1.7297202327356458</v>
      </c>
    </row>
    <row r="45" spans="2:6" x14ac:dyDescent="0.25">
      <c r="B45" s="15">
        <f t="shared" si="0"/>
        <v>4.9999999999999991</v>
      </c>
      <c r="C45" s="15">
        <f>COUNTIF(Datos!$B$7:$P$30,B45)+COUNTIF(Datos!$B$34:$P$57,B45)</f>
        <v>13</v>
      </c>
      <c r="D45" s="15">
        <f>SUM($C$4:C45)</f>
        <v>130</v>
      </c>
      <c r="E45" s="16">
        <f t="shared" si="1"/>
        <v>1.6094379124341003</v>
      </c>
      <c r="F45" s="16">
        <f t="shared" si="2"/>
        <v>-1.6138040546242567</v>
      </c>
    </row>
    <row r="46" spans="2:6" x14ac:dyDescent="0.25">
      <c r="B46" s="15">
        <f t="shared" si="0"/>
        <v>5.0999999999999988</v>
      </c>
      <c r="C46" s="15">
        <f>COUNTIF(Datos!$B$7:$P$30,B46)+COUNTIF(Datos!$B$34:$P$57,B46)</f>
        <v>10</v>
      </c>
      <c r="D46" s="15">
        <f>SUM($C$4:C46)</f>
        <v>140</v>
      </c>
      <c r="E46" s="16">
        <f t="shared" si="1"/>
        <v>1.6292405397302798</v>
      </c>
      <c r="F46" s="16">
        <f t="shared" si="2"/>
        <v>-1.5314444948003727</v>
      </c>
    </row>
    <row r="47" spans="2:6" x14ac:dyDescent="0.25">
      <c r="B47" s="15">
        <f t="shared" si="0"/>
        <v>5.1999999999999984</v>
      </c>
      <c r="C47" s="15">
        <f>COUNTIF(Datos!$B$7:$P$30,B47)+COUNTIF(Datos!$B$34:$P$57,B47)</f>
        <v>5</v>
      </c>
      <c r="D47" s="15">
        <f>SUM($C$4:C47)</f>
        <v>145</v>
      </c>
      <c r="E47" s="16">
        <f t="shared" si="1"/>
        <v>1.6486586255873814</v>
      </c>
      <c r="F47" s="16">
        <f t="shared" si="2"/>
        <v>-1.4921831442297313</v>
      </c>
    </row>
    <row r="48" spans="2:6" x14ac:dyDescent="0.25">
      <c r="B48" s="15">
        <f t="shared" si="0"/>
        <v>5.299999999999998</v>
      </c>
      <c r="C48" s="15">
        <f>COUNTIF(Datos!$B$7:$P$30,B48)+COUNTIF(Datos!$B$34:$P$57,B48)</f>
        <v>4</v>
      </c>
      <c r="D48" s="15">
        <f>SUM($C$4:C48)</f>
        <v>149</v>
      </c>
      <c r="E48" s="16">
        <f t="shared" si="1"/>
        <v>1.6677068205580758</v>
      </c>
      <c r="F48" s="16">
        <f t="shared" si="2"/>
        <v>-1.4616129017291661</v>
      </c>
    </row>
    <row r="49" spans="2:6" x14ac:dyDescent="0.25">
      <c r="B49" s="15">
        <f t="shared" si="0"/>
        <v>5.3999999999999977</v>
      </c>
      <c r="C49" s="15">
        <f>COUNTIF(Datos!$B$7:$P$30,B49)+COUNTIF(Datos!$B$34:$P$57,B49)</f>
        <v>15</v>
      </c>
      <c r="D49" s="15">
        <f>SUM($C$4:C49)</f>
        <v>164</v>
      </c>
      <c r="E49" s="16">
        <f t="shared" si="1"/>
        <v>1.6863989535702282</v>
      </c>
      <c r="F49" s="16">
        <f t="shared" si="2"/>
        <v>-1.3529256693853826</v>
      </c>
    </row>
    <row r="50" spans="2:6" x14ac:dyDescent="0.25">
      <c r="B50" s="15">
        <f t="shared" si="0"/>
        <v>5.4999999999999973</v>
      </c>
      <c r="C50" s="15">
        <f>COUNTIF(Datos!$B$7:$P$30,B50)+COUNTIF(Datos!$B$34:$P$57,B50)</f>
        <v>11</v>
      </c>
      <c r="D50" s="15">
        <f>SUM($C$4:C50)</f>
        <v>175</v>
      </c>
      <c r="E50" s="16">
        <f t="shared" si="1"/>
        <v>1.7047480922384248</v>
      </c>
      <c r="F50" s="16">
        <f t="shared" si="2"/>
        <v>-1.2784614020222169</v>
      </c>
    </row>
    <row r="51" spans="2:6" x14ac:dyDescent="0.25">
      <c r="B51" s="15">
        <f t="shared" si="0"/>
        <v>5.599999999999997</v>
      </c>
      <c r="C51" s="15">
        <f>COUNTIF(Datos!$B$7:$P$30,B51)+COUNTIF(Datos!$B$34:$P$57,B51)</f>
        <v>6</v>
      </c>
      <c r="D51" s="15">
        <f>SUM($C$4:C51)</f>
        <v>181</v>
      </c>
      <c r="E51" s="16">
        <f t="shared" si="1"/>
        <v>1.7227665977411031</v>
      </c>
      <c r="F51" s="16">
        <f t="shared" si="2"/>
        <v>-1.239476876935065</v>
      </c>
    </row>
    <row r="52" spans="2:6" x14ac:dyDescent="0.25">
      <c r="B52" s="15">
        <f t="shared" si="0"/>
        <v>5.6999999999999966</v>
      </c>
      <c r="C52" s="15">
        <f>COUNTIF(Datos!$B$7:$P$30,B52)+COUNTIF(Datos!$B$34:$P$57,B52)</f>
        <v>20</v>
      </c>
      <c r="D52" s="15">
        <f>SUM($C$4:C52)</f>
        <v>201</v>
      </c>
      <c r="E52" s="16">
        <f t="shared" si="1"/>
        <v>1.7404661748405039</v>
      </c>
      <c r="F52" s="16">
        <f t="shared" si="2"/>
        <v>-1.1167335040665838</v>
      </c>
    </row>
    <row r="53" spans="2:6" x14ac:dyDescent="0.25">
      <c r="B53" s="15">
        <f t="shared" si="0"/>
        <v>5.7999999999999963</v>
      </c>
      <c r="C53" s="15">
        <f>COUNTIF(Datos!$B$7:$P$30,B53)+COUNTIF(Datos!$B$34:$P$57,B53)</f>
        <v>18</v>
      </c>
      <c r="D53" s="15">
        <f>SUM($C$4:C53)</f>
        <v>219</v>
      </c>
      <c r="E53" s="16">
        <f t="shared" si="1"/>
        <v>1.757857917552373</v>
      </c>
      <c r="F53" s="16">
        <f t="shared" si="2"/>
        <v>-1.0143305787878272</v>
      </c>
    </row>
    <row r="54" spans="2:6" x14ac:dyDescent="0.25">
      <c r="B54" s="15">
        <f t="shared" si="0"/>
        <v>5.8999999999999959</v>
      </c>
      <c r="C54" s="15">
        <f>COUNTIF(Datos!$B$7:$P$30,B54)+COUNTIF(Datos!$B$34:$P$57,B54)</f>
        <v>9</v>
      </c>
      <c r="D54" s="15">
        <f>SUM($C$4:C54)</f>
        <v>228</v>
      </c>
      <c r="E54" s="16">
        <f t="shared" si="1"/>
        <v>1.7749523509116731</v>
      </c>
      <c r="F54" s="16">
        <f t="shared" si="2"/>
        <v>-0.96555320683056234</v>
      </c>
    </row>
    <row r="55" spans="2:6" x14ac:dyDescent="0.25">
      <c r="B55" s="15">
        <f t="shared" si="0"/>
        <v>5.9999999999999956</v>
      </c>
      <c r="C55" s="15">
        <f>COUNTIF(Datos!$B$7:$P$30,B55)+COUNTIF(Datos!$B$34:$P$57,B55)</f>
        <v>11</v>
      </c>
      <c r="D55" s="15">
        <f>SUM($C$4:C55)</f>
        <v>239</v>
      </c>
      <c r="E55" s="16">
        <f t="shared" si="1"/>
        <v>1.7917594692280543</v>
      </c>
      <c r="F55" s="16">
        <f t="shared" si="2"/>
        <v>-0.90786646113500558</v>
      </c>
    </row>
    <row r="56" spans="2:6" x14ac:dyDescent="0.25">
      <c r="B56" s="15">
        <f t="shared" si="0"/>
        <v>6.0999999999999952</v>
      </c>
      <c r="C56" s="15">
        <f>COUNTIF(Datos!$B$7:$P$30,B56)+COUNTIF(Datos!$B$34:$P$57,B56)</f>
        <v>11</v>
      </c>
      <c r="D56" s="15">
        <f>SUM($C$4:C56)</f>
        <v>250</v>
      </c>
      <c r="E56" s="16">
        <f t="shared" si="1"/>
        <v>1.8082887711792648</v>
      </c>
      <c r="F56" s="16">
        <f t="shared" si="2"/>
        <v>-0.85209949609723468</v>
      </c>
    </row>
    <row r="57" spans="2:6" x14ac:dyDescent="0.25">
      <c r="B57" s="15">
        <v>6.2</v>
      </c>
      <c r="C57" s="15">
        <f>COUNTIF(Datos!$B$7:$P$30,B57)+COUNTIF(Datos!$B$34:$P$57,B57)</f>
        <v>9</v>
      </c>
      <c r="D57" s="15">
        <f>SUM($C$4:C57)</f>
        <v>259</v>
      </c>
      <c r="E57" s="16">
        <f t="shared" si="1"/>
        <v>1.824549292051046</v>
      </c>
      <c r="F57" s="16">
        <f t="shared" si="2"/>
        <v>-0.80776559862466402</v>
      </c>
    </row>
    <row r="58" spans="2:6" x14ac:dyDescent="0.25">
      <c r="B58" s="15">
        <f t="shared" si="0"/>
        <v>6.3</v>
      </c>
      <c r="C58" s="15">
        <f>COUNTIF(Datos!$B$7:$P$30,B58)+COUNTIF(Datos!$B$34:$P$57,B58)</f>
        <v>14</v>
      </c>
      <c r="D58" s="15">
        <f>SUM($C$4:C58)</f>
        <v>273</v>
      </c>
      <c r="E58" s="16">
        <f t="shared" si="1"/>
        <v>1.8405496333974869</v>
      </c>
      <c r="F58" s="16">
        <f t="shared" si="2"/>
        <v>-0.74088340378758377</v>
      </c>
    </row>
    <row r="59" spans="2:6" x14ac:dyDescent="0.25">
      <c r="B59" s="15">
        <f t="shared" si="0"/>
        <v>6.3999999999999995</v>
      </c>
      <c r="C59" s="15">
        <f>COUNTIF(Datos!$B$7:$P$30,B59)+COUNTIF(Datos!$B$34:$P$57,B59)</f>
        <v>21</v>
      </c>
      <c r="D59" s="15">
        <f>SUM($C$4:C59)</f>
        <v>294</v>
      </c>
      <c r="E59" s="16">
        <f t="shared" si="1"/>
        <v>1.856297990365626</v>
      </c>
      <c r="F59" s="16">
        <f t="shared" si="2"/>
        <v>-0.64471543158360256</v>
      </c>
    </row>
    <row r="60" spans="2:6" x14ac:dyDescent="0.25">
      <c r="B60" s="15">
        <f t="shared" si="0"/>
        <v>6.4999999999999991</v>
      </c>
      <c r="C60" s="15">
        <f>COUNTIF(Datos!$B$7:$P$30,B60)+COUNTIF(Datos!$B$34:$P$57,B60)</f>
        <v>12</v>
      </c>
      <c r="D60" s="15">
        <f>SUM($C$4:C60)</f>
        <v>306</v>
      </c>
      <c r="E60" s="16">
        <f t="shared" si="1"/>
        <v>1.8718021769015913</v>
      </c>
      <c r="F60" s="16">
        <f t="shared" si="2"/>
        <v>-0.59170088675056343</v>
      </c>
    </row>
    <row r="61" spans="2:6" x14ac:dyDescent="0.25">
      <c r="B61" s="15">
        <f t="shared" si="0"/>
        <v>6.5999999999999988</v>
      </c>
      <c r="C61" s="15">
        <f>COUNTIF(Datos!$B$7:$P$30,B61)+COUNTIF(Datos!$B$34:$P$57,B61)</f>
        <v>11</v>
      </c>
      <c r="D61" s="15">
        <f>SUM($C$4:C61)</f>
        <v>317</v>
      </c>
      <c r="E61" s="16">
        <f t="shared" si="1"/>
        <v>1.8870696490323797</v>
      </c>
      <c r="F61" s="16">
        <f t="shared" si="2"/>
        <v>-0.54418482243231625</v>
      </c>
    </row>
    <row r="62" spans="2:6" x14ac:dyDescent="0.25">
      <c r="B62" s="15">
        <f t="shared" si="0"/>
        <v>6.6999999999999984</v>
      </c>
      <c r="C62" s="15">
        <f>COUNTIF(Datos!$B$7:$P$30,B62)+COUNTIF(Datos!$B$34:$P$57,B62)</f>
        <v>19</v>
      </c>
      <c r="D62" s="15">
        <f>SUM($C$4:C62)</f>
        <v>336</v>
      </c>
      <c r="E62" s="16">
        <f t="shared" si="1"/>
        <v>1.90210752639692</v>
      </c>
      <c r="F62" s="16">
        <f t="shared" si="2"/>
        <v>-0.46424637898594656</v>
      </c>
    </row>
    <row r="63" spans="2:6" x14ac:dyDescent="0.25">
      <c r="B63" s="15">
        <f t="shared" si="0"/>
        <v>6.799999999999998</v>
      </c>
      <c r="C63" s="15">
        <f>COUNTIF(Datos!$B$7:$P$30,B63)+COUNTIF(Datos!$B$34:$P$57,B63)</f>
        <v>18</v>
      </c>
      <c r="D63" s="15">
        <f>SUM($C$4:C63)</f>
        <v>354</v>
      </c>
      <c r="E63" s="16">
        <f t="shared" si="1"/>
        <v>1.9169226121820608</v>
      </c>
      <c r="F63" s="16">
        <f t="shared" si="2"/>
        <v>-0.3906485987920098</v>
      </c>
    </row>
    <row r="64" spans="2:6" x14ac:dyDescent="0.25">
      <c r="B64" s="15">
        <f t="shared" si="0"/>
        <v>6.8999999999999977</v>
      </c>
      <c r="C64" s="15">
        <f>COUNTIF(Datos!$B$7:$P$30,B64)+COUNTIF(Datos!$B$34:$P$57,B64)</f>
        <v>7</v>
      </c>
      <c r="D64" s="15">
        <f>SUM($C$4:C64)</f>
        <v>361</v>
      </c>
      <c r="E64" s="16">
        <f t="shared" si="1"/>
        <v>1.9315214116032133</v>
      </c>
      <c r="F64" s="16">
        <f t="shared" si="2"/>
        <v>-0.36250788893199803</v>
      </c>
    </row>
    <row r="65" spans="2:6" x14ac:dyDescent="0.25">
      <c r="B65" s="15">
        <f t="shared" si="0"/>
        <v>6.9999999999999973</v>
      </c>
      <c r="C65" s="15">
        <f>COUNTIF(Datos!$B$7:$P$30,B65)+COUNTIF(Datos!$B$34:$P$57,B65)</f>
        <v>4</v>
      </c>
      <c r="D65" s="15">
        <f>SUM($C$4:C65)</f>
        <v>365</v>
      </c>
      <c r="E65" s="16">
        <f t="shared" si="1"/>
        <v>1.945910149055313</v>
      </c>
      <c r="F65" s="16">
        <f t="shared" si="2"/>
        <v>-0.34653591443386011</v>
      </c>
    </row>
    <row r="66" spans="2:6" x14ac:dyDescent="0.25">
      <c r="B66" s="15">
        <f t="shared" si="0"/>
        <v>7.099999999999997</v>
      </c>
      <c r="C66" s="15">
        <f>COUNTIF(Datos!$B$7:$P$30,B66)+COUNTIF(Datos!$B$34:$P$57,B66)</f>
        <v>8</v>
      </c>
      <c r="D66" s="15">
        <f>SUM($C$4:C66)</f>
        <v>373</v>
      </c>
      <c r="E66" s="16">
        <f t="shared" si="1"/>
        <v>1.9600947840472693</v>
      </c>
      <c r="F66" s="16">
        <f t="shared" si="2"/>
        <v>-0.31481152791370265</v>
      </c>
    </row>
    <row r="67" spans="2:6" x14ac:dyDescent="0.25">
      <c r="B67" s="15">
        <f t="shared" si="0"/>
        <v>7.1999999999999966</v>
      </c>
      <c r="C67" s="15">
        <f>COUNTIF(Datos!$B$7:$P$30,B67)+COUNTIF(Datos!$B$34:$P$57,B67)</f>
        <v>5</v>
      </c>
      <c r="D67" s="15">
        <f>SUM($C$4:C67)</f>
        <v>378</v>
      </c>
      <c r="E67" s="16">
        <f t="shared" si="1"/>
        <v>1.9740810260220092</v>
      </c>
      <c r="F67" s="16">
        <f t="shared" si="2"/>
        <v>-0.29512238311359518</v>
      </c>
    </row>
    <row r="68" spans="2:6" x14ac:dyDescent="0.25">
      <c r="B68" s="15">
        <f t="shared" si="0"/>
        <v>7.2999999999999963</v>
      </c>
      <c r="C68" s="15">
        <f>COUNTIF(Datos!$B$7:$P$30,B68)+COUNTIF(Datos!$B$34:$P$57,B68)</f>
        <v>4</v>
      </c>
      <c r="D68" s="15">
        <f>SUM($C$4:C68)</f>
        <v>382</v>
      </c>
      <c r="E68" s="16">
        <f t="shared" si="1"/>
        <v>1.9878743481543448</v>
      </c>
      <c r="F68" s="16">
        <f t="shared" si="2"/>
        <v>-0.2794423569667312</v>
      </c>
    </row>
    <row r="69" spans="2:6" x14ac:dyDescent="0.25">
      <c r="B69" s="15">
        <f t="shared" si="0"/>
        <v>7.3999999999999959</v>
      </c>
      <c r="C69" s="15">
        <f>COUNTIF(Datos!$B$7:$P$30,B69)+COUNTIF(Datos!$B$34:$P$57,B69)</f>
        <v>13</v>
      </c>
      <c r="D69" s="15">
        <f>SUM($C$4:C69)</f>
        <v>395</v>
      </c>
      <c r="E69" s="16">
        <f t="shared" si="1"/>
        <v>2.0014800002101234</v>
      </c>
      <c r="F69" s="16">
        <f t="shared" si="2"/>
        <v>-0.22887742147324544</v>
      </c>
    </row>
    <row r="70" spans="2:6" x14ac:dyDescent="0.25">
      <c r="B70" s="15">
        <f t="shared" ref="B70" si="3">B69+0.1</f>
        <v>7.4999999999999956</v>
      </c>
      <c r="C70" s="15">
        <f>COUNTIF(Datos!$B$7:$P$30,B70)+COUNTIF(Datos!$B$34:$P$57,B70)</f>
        <v>3</v>
      </c>
      <c r="D70" s="15">
        <f>SUM($C$4:C70)</f>
        <v>398</v>
      </c>
      <c r="E70" s="16">
        <f t="shared" ref="E70:E133" si="4">LN(B70)</f>
        <v>2.0149030205422642</v>
      </c>
      <c r="F70" s="16">
        <f t="shared" ref="F70:F133" si="5">LN(-LN(1-D70/720))</f>
        <v>-0.21728615631293335</v>
      </c>
    </row>
    <row r="71" spans="2:6" x14ac:dyDescent="0.25">
      <c r="B71" s="15">
        <f t="shared" si="0"/>
        <v>7.5999999999999952</v>
      </c>
      <c r="C71" s="15">
        <f>COUNTIF(Datos!$B$7:$P$30,B71)+COUNTIF(Datos!$B$34:$P$57,B71)</f>
        <v>3</v>
      </c>
      <c r="D71" s="15">
        <f>SUM($C$4:C71)</f>
        <v>401</v>
      </c>
      <c r="E71" s="16">
        <f t="shared" si="4"/>
        <v>2.0281482472922847</v>
      </c>
      <c r="F71" s="16">
        <f t="shared" si="5"/>
        <v>-0.2057210714488778</v>
      </c>
    </row>
    <row r="72" spans="2:6" x14ac:dyDescent="0.25">
      <c r="B72" s="15">
        <v>7.7</v>
      </c>
      <c r="C72" s="15">
        <f>COUNTIF(Datos!$B$7:$P$30,B72)+COUNTIF(Datos!$B$34:$P$57,B72)</f>
        <v>4</v>
      </c>
      <c r="D72" s="15">
        <f>SUM($C$4:C72)</f>
        <v>405</v>
      </c>
      <c r="E72" s="16">
        <f t="shared" si="4"/>
        <v>2.0412203288596382</v>
      </c>
      <c r="F72" s="16">
        <f t="shared" si="5"/>
        <v>-0.19033932554921443</v>
      </c>
    </row>
    <row r="73" spans="2:6" x14ac:dyDescent="0.25">
      <c r="B73" s="15">
        <f t="shared" ref="B73:B134" si="6">B72+0.1</f>
        <v>7.8</v>
      </c>
      <c r="C73" s="15">
        <f>COUNTIF(Datos!$B$7:$P$30,B73)+COUNTIF(Datos!$B$34:$P$57,B73)</f>
        <v>9</v>
      </c>
      <c r="D73" s="15">
        <f>SUM($C$4:C73)</f>
        <v>414</v>
      </c>
      <c r="E73" s="16">
        <f t="shared" si="4"/>
        <v>2.0541237336955462</v>
      </c>
      <c r="F73" s="16">
        <f t="shared" si="5"/>
        <v>-0.15587503727672333</v>
      </c>
    </row>
    <row r="74" spans="2:6" x14ac:dyDescent="0.25">
      <c r="B74" s="15">
        <f t="shared" si="6"/>
        <v>7.8999999999999995</v>
      </c>
      <c r="C74" s="15">
        <f>COUNTIF(Datos!$B$7:$P$30,B74)+COUNTIF(Datos!$B$34:$P$57,B74)</f>
        <v>6</v>
      </c>
      <c r="D74" s="15">
        <f>SUM($C$4:C74)</f>
        <v>420</v>
      </c>
      <c r="E74" s="16">
        <f t="shared" si="4"/>
        <v>2.0668627594729756</v>
      </c>
      <c r="F74" s="16">
        <f t="shared" si="5"/>
        <v>-0.13299583622742608</v>
      </c>
    </row>
    <row r="75" spans="2:6" x14ac:dyDescent="0.25">
      <c r="B75" s="15">
        <f t="shared" si="6"/>
        <v>7.9999999999999991</v>
      </c>
      <c r="C75" s="15">
        <f>COUNTIF(Datos!$B$7:$P$30,B75)+COUNTIF(Datos!$B$34:$P$57,B75)</f>
        <v>11</v>
      </c>
      <c r="D75" s="15">
        <f>SUM($C$4:C75)</f>
        <v>431</v>
      </c>
      <c r="E75" s="16">
        <f t="shared" si="4"/>
        <v>2.0794415416798357</v>
      </c>
      <c r="F75" s="16">
        <f t="shared" si="5"/>
        <v>-9.1211614123757445E-2</v>
      </c>
    </row>
    <row r="76" spans="2:6" x14ac:dyDescent="0.25">
      <c r="B76" s="15">
        <f t="shared" si="6"/>
        <v>8.1</v>
      </c>
      <c r="C76" s="15">
        <f>COUNTIF(Datos!$B$7:$P$30,B76)+COUNTIF(Datos!$B$34:$P$57,B76)</f>
        <v>9</v>
      </c>
      <c r="D76" s="15">
        <f>SUM($C$4:C76)</f>
        <v>440</v>
      </c>
      <c r="E76" s="16">
        <f t="shared" si="4"/>
        <v>2.0918640616783932</v>
      </c>
      <c r="F76" s="16">
        <f t="shared" si="5"/>
        <v>-5.7140239938311015E-2</v>
      </c>
    </row>
    <row r="77" spans="2:6" x14ac:dyDescent="0.25">
      <c r="B77" s="15">
        <f t="shared" si="6"/>
        <v>8.1999999999999993</v>
      </c>
      <c r="C77" s="15">
        <f>COUNTIF(Datos!$B$7:$P$30,B77)+COUNTIF(Datos!$B$34:$P$57,B77)</f>
        <v>5</v>
      </c>
      <c r="D77" s="15">
        <f>SUM($C$4:C77)</f>
        <v>445</v>
      </c>
      <c r="E77" s="16">
        <f t="shared" si="4"/>
        <v>2.1041341542702074</v>
      </c>
      <c r="F77" s="16">
        <f t="shared" si="5"/>
        <v>-3.8241873455933974E-2</v>
      </c>
    </row>
    <row r="78" spans="2:6" x14ac:dyDescent="0.25">
      <c r="B78" s="15">
        <f t="shared" si="6"/>
        <v>8.2999999999999989</v>
      </c>
      <c r="C78" s="15">
        <f>COUNTIF(Datos!$B$7:$P$30,B78)+COUNTIF(Datos!$B$34:$P$57,B78)</f>
        <v>3</v>
      </c>
      <c r="D78" s="15">
        <f>SUM($C$4:C78)</f>
        <v>448</v>
      </c>
      <c r="E78" s="16">
        <f t="shared" si="4"/>
        <v>2.1162555148025519</v>
      </c>
      <c r="F78" s="16">
        <f t="shared" si="5"/>
        <v>-2.6909694143402097E-2</v>
      </c>
    </row>
    <row r="79" spans="2:6" x14ac:dyDescent="0.25">
      <c r="B79" s="15">
        <f t="shared" si="6"/>
        <v>8.3999999999999986</v>
      </c>
      <c r="C79" s="15">
        <f>COUNTIF(Datos!$B$7:$P$30,B79)+COUNTIF(Datos!$B$34:$P$57,B79)</f>
        <v>28</v>
      </c>
      <c r="D79" s="15">
        <f>SUM($C$4:C79)</f>
        <v>476</v>
      </c>
      <c r="E79" s="16">
        <f t="shared" si="4"/>
        <v>2.1282317058492679</v>
      </c>
      <c r="F79" s="16">
        <f t="shared" si="5"/>
        <v>7.8887875003424784E-2</v>
      </c>
    </row>
    <row r="80" spans="2:6" x14ac:dyDescent="0.25">
      <c r="B80" s="15">
        <f t="shared" si="6"/>
        <v>8.4999999999999982</v>
      </c>
      <c r="C80" s="15">
        <f>COUNTIF(Datos!$B$7:$P$30,B80)+COUNTIF(Datos!$B$34:$P$57,B80)</f>
        <v>6</v>
      </c>
      <c r="D80" s="15">
        <f>SUM($C$4:C80)</f>
        <v>482</v>
      </c>
      <c r="E80" s="16">
        <f t="shared" si="4"/>
        <v>2.1400661634962708</v>
      </c>
      <c r="F80" s="16">
        <f t="shared" si="5"/>
        <v>0.10163607302871383</v>
      </c>
    </row>
    <row r="81" spans="2:6" x14ac:dyDescent="0.25">
      <c r="B81" s="15">
        <f t="shared" si="6"/>
        <v>8.5999999999999979</v>
      </c>
      <c r="C81" s="15">
        <f>COUNTIF(Datos!$B$7:$P$30,B81)+COUNTIF(Datos!$B$34:$P$57,B81)</f>
        <v>4</v>
      </c>
      <c r="D81" s="15">
        <f>SUM($C$4:C81)</f>
        <v>486</v>
      </c>
      <c r="E81" s="16">
        <f t="shared" si="4"/>
        <v>2.1517622032594619</v>
      </c>
      <c r="F81" s="16">
        <f t="shared" si="5"/>
        <v>0.11683155794713049</v>
      </c>
    </row>
    <row r="82" spans="2:6" x14ac:dyDescent="0.25">
      <c r="B82" s="15">
        <f t="shared" si="6"/>
        <v>8.6999999999999975</v>
      </c>
      <c r="C82" s="15">
        <f>COUNTIF(Datos!$B$7:$P$30,B82)+COUNTIF(Datos!$B$34:$P$57,B82)</f>
        <v>9</v>
      </c>
      <c r="D82" s="15">
        <f>SUM($C$4:C82)</f>
        <v>495</v>
      </c>
      <c r="E82" s="16">
        <f t="shared" si="4"/>
        <v>2.1633230256605378</v>
      </c>
      <c r="F82" s="16">
        <f t="shared" si="5"/>
        <v>0.1511325382214278</v>
      </c>
    </row>
    <row r="83" spans="2:6" x14ac:dyDescent="0.25">
      <c r="B83" s="15">
        <f t="shared" si="6"/>
        <v>8.7999999999999972</v>
      </c>
      <c r="C83" s="15">
        <f>COUNTIF(Datos!$B$7:$P$30,B83)+COUNTIF(Datos!$B$34:$P$57,B83)</f>
        <v>6</v>
      </c>
      <c r="D83" s="15">
        <f>SUM($C$4:C83)</f>
        <v>501</v>
      </c>
      <c r="E83" s="16">
        <f t="shared" si="4"/>
        <v>2.1747517214841605</v>
      </c>
      <c r="F83" s="16">
        <f t="shared" si="5"/>
        <v>0.17410412112320817</v>
      </c>
    </row>
    <row r="84" spans="2:6" x14ac:dyDescent="0.25">
      <c r="B84" s="15">
        <f t="shared" si="6"/>
        <v>8.8999999999999968</v>
      </c>
      <c r="C84" s="15">
        <f>COUNTIF(Datos!$B$7:$P$30,B84)+COUNTIF(Datos!$B$34:$P$57,B84)</f>
        <v>7</v>
      </c>
      <c r="D84" s="15">
        <f>SUM($C$4:C84)</f>
        <v>508</v>
      </c>
      <c r="E84" s="16">
        <f t="shared" si="4"/>
        <v>2.1860512767380937</v>
      </c>
      <c r="F84" s="16">
        <f t="shared" si="5"/>
        <v>0.20103285133423227</v>
      </c>
    </row>
    <row r="85" spans="2:6" x14ac:dyDescent="0.25">
      <c r="B85" s="15">
        <f t="shared" si="6"/>
        <v>8.9999999999999964</v>
      </c>
      <c r="C85" s="15">
        <f>COUNTIF(Datos!$B$7:$P$30,B85)+COUNTIF(Datos!$B$34:$P$57,B85)</f>
        <v>6</v>
      </c>
      <c r="D85" s="15">
        <f>SUM($C$4:C85)</f>
        <v>514</v>
      </c>
      <c r="E85" s="16">
        <f t="shared" si="4"/>
        <v>2.1972245773362191</v>
      </c>
      <c r="F85" s="16">
        <f t="shared" si="5"/>
        <v>0.22424298129593381</v>
      </c>
    </row>
    <row r="86" spans="2:6" x14ac:dyDescent="0.25">
      <c r="B86" s="15">
        <f t="shared" si="6"/>
        <v>9.0999999999999961</v>
      </c>
      <c r="C86" s="15">
        <f>COUNTIF(Datos!$B$7:$P$30,B86)+COUNTIF(Datos!$B$34:$P$57,B86)</f>
        <v>9</v>
      </c>
      <c r="D86" s="15">
        <f>SUM($C$4:C86)</f>
        <v>523</v>
      </c>
      <c r="E86" s="16">
        <f t="shared" si="4"/>
        <v>2.2082744135228038</v>
      </c>
      <c r="F86" s="16">
        <f t="shared" si="5"/>
        <v>0.25931923558616315</v>
      </c>
    </row>
    <row r="87" spans="2:6" x14ac:dyDescent="0.25">
      <c r="B87" s="15">
        <f t="shared" si="6"/>
        <v>9.1999999999999957</v>
      </c>
      <c r="C87" s="15">
        <f>COUNTIF(Datos!$B$7:$P$30,B87)+COUNTIF(Datos!$B$34:$P$57,B87)</f>
        <v>5</v>
      </c>
      <c r="D87" s="15">
        <f>SUM($C$4:C87)</f>
        <v>528</v>
      </c>
      <c r="E87" s="16">
        <f t="shared" si="4"/>
        <v>2.2192034840549941</v>
      </c>
      <c r="F87" s="16">
        <f t="shared" si="5"/>
        <v>0.27896103449500204</v>
      </c>
    </row>
    <row r="88" spans="2:6" x14ac:dyDescent="0.25">
      <c r="B88" s="15">
        <f t="shared" si="6"/>
        <v>9.2999999999999954</v>
      </c>
      <c r="C88" s="15">
        <f>COUNTIF(Datos!$B$7:$P$30,B88)+COUNTIF(Datos!$B$34:$P$57,B88)</f>
        <v>10</v>
      </c>
      <c r="D88" s="15">
        <f>SUM($C$4:C88)</f>
        <v>538</v>
      </c>
      <c r="E88" s="16">
        <f t="shared" si="4"/>
        <v>2.2300144001592099</v>
      </c>
      <c r="F88" s="16">
        <f t="shared" si="5"/>
        <v>0.31863155162266299</v>
      </c>
    </row>
    <row r="89" spans="2:6" x14ac:dyDescent="0.25">
      <c r="B89" s="15">
        <f t="shared" si="6"/>
        <v>9.399999999999995</v>
      </c>
      <c r="C89" s="15">
        <f>COUNTIF(Datos!$B$7:$P$30,B89)+COUNTIF(Datos!$B$34:$P$57,B89)</f>
        <v>28</v>
      </c>
      <c r="D89" s="15">
        <f>SUM($C$4:C89)</f>
        <v>566</v>
      </c>
      <c r="E89" s="16">
        <f t="shared" si="4"/>
        <v>2.2407096892759575</v>
      </c>
      <c r="F89" s="16">
        <f t="shared" si="5"/>
        <v>0.43327390723400683</v>
      </c>
    </row>
    <row r="90" spans="2:6" x14ac:dyDescent="0.25">
      <c r="B90" s="15">
        <v>9.5</v>
      </c>
      <c r="C90" s="15">
        <f>COUNTIF(Datos!$B$7:$P$30,B90)+COUNTIF(Datos!$B$34:$P$57,B90)</f>
        <v>2</v>
      </c>
      <c r="D90" s="15">
        <f>SUM($C$4:C90)</f>
        <v>568</v>
      </c>
      <c r="E90" s="16">
        <f t="shared" si="4"/>
        <v>2.2512917986064953</v>
      </c>
      <c r="F90" s="16">
        <f t="shared" si="5"/>
        <v>0.44171390382215692</v>
      </c>
    </row>
    <row r="91" spans="2:6" x14ac:dyDescent="0.25">
      <c r="B91" s="15">
        <f t="shared" si="6"/>
        <v>9.6</v>
      </c>
      <c r="C91" s="15">
        <f>COUNTIF(Datos!$B$7:$P$30,B91)+COUNTIF(Datos!$B$34:$P$57,B91)</f>
        <v>10</v>
      </c>
      <c r="D91" s="15">
        <f>SUM($C$4:C91)</f>
        <v>578</v>
      </c>
      <c r="E91" s="16">
        <f t="shared" si="4"/>
        <v>2.2617630984737906</v>
      </c>
      <c r="F91" s="16">
        <f t="shared" si="5"/>
        <v>0.48453759413583797</v>
      </c>
    </row>
    <row r="92" spans="2:6" x14ac:dyDescent="0.25">
      <c r="B92" s="15">
        <f t="shared" si="6"/>
        <v>9.6999999999999993</v>
      </c>
      <c r="C92" s="15">
        <f>COUNTIF(Datos!$B$7:$P$30,B92)+COUNTIF(Datos!$B$34:$P$57,B92)</f>
        <v>11</v>
      </c>
      <c r="D92" s="15">
        <f>SUM($C$4:C92)</f>
        <v>589</v>
      </c>
      <c r="E92" s="16">
        <f t="shared" si="4"/>
        <v>2.2721258855093369</v>
      </c>
      <c r="F92" s="16">
        <f t="shared" si="5"/>
        <v>0.53301005279494884</v>
      </c>
    </row>
    <row r="93" spans="2:6" x14ac:dyDescent="0.25">
      <c r="B93" s="15">
        <f t="shared" si="6"/>
        <v>9.7999999999999989</v>
      </c>
      <c r="C93" s="15">
        <f>COUNTIF(Datos!$B$7:$P$30,B93)+COUNTIF(Datos!$B$34:$P$57,B93)</f>
        <v>9</v>
      </c>
      <c r="D93" s="15">
        <f>SUM($C$4:C93)</f>
        <v>598</v>
      </c>
      <c r="E93" s="16">
        <f t="shared" si="4"/>
        <v>2.282382385676526</v>
      </c>
      <c r="F93" s="16">
        <f t="shared" si="5"/>
        <v>0.57393008622599484</v>
      </c>
    </row>
    <row r="94" spans="2:6" x14ac:dyDescent="0.25">
      <c r="B94" s="15">
        <f t="shared" si="6"/>
        <v>9.8999999999999986</v>
      </c>
      <c r="C94" s="15">
        <f>COUNTIF(Datos!$B$7:$P$30,B94)+COUNTIF(Datos!$B$34:$P$57,B94)</f>
        <v>4</v>
      </c>
      <c r="D94" s="15">
        <f>SUM($C$4:C94)</f>
        <v>602</v>
      </c>
      <c r="E94" s="16">
        <f t="shared" si="4"/>
        <v>2.2925347571405439</v>
      </c>
      <c r="F94" s="16">
        <f t="shared" si="5"/>
        <v>0.59253459094394756</v>
      </c>
    </row>
    <row r="95" spans="2:6" x14ac:dyDescent="0.25">
      <c r="B95" s="15">
        <f t="shared" si="6"/>
        <v>9.9999999999999982</v>
      </c>
      <c r="C95" s="15">
        <f>COUNTIF(Datos!$B$7:$P$30,B95)+COUNTIF(Datos!$B$34:$P$57,B95)</f>
        <v>3</v>
      </c>
      <c r="D95" s="15">
        <f>SUM($C$4:C95)</f>
        <v>605</v>
      </c>
      <c r="E95" s="16">
        <f t="shared" si="4"/>
        <v>2.3025850929940455</v>
      </c>
      <c r="F95" s="16">
        <f t="shared" si="5"/>
        <v>0.60667334106034032</v>
      </c>
    </row>
    <row r="96" spans="2:6" x14ac:dyDescent="0.25">
      <c r="B96" s="15">
        <f t="shared" si="6"/>
        <v>10.099999999999998</v>
      </c>
      <c r="C96" s="15">
        <f>COUNTIF(Datos!$B$7:$P$30,B96)+COUNTIF(Datos!$B$34:$P$57,B96)</f>
        <v>9</v>
      </c>
      <c r="D96" s="15">
        <f>SUM($C$4:C96)</f>
        <v>614</v>
      </c>
      <c r="E96" s="16">
        <f t="shared" si="4"/>
        <v>2.3125354238472133</v>
      </c>
      <c r="F96" s="16">
        <f t="shared" si="5"/>
        <v>0.65014161518834213</v>
      </c>
    </row>
    <row r="97" spans="2:6" x14ac:dyDescent="0.25">
      <c r="B97" s="15">
        <f t="shared" si="6"/>
        <v>10.199999999999998</v>
      </c>
      <c r="C97" s="15">
        <f>COUNTIF(Datos!$B$7:$P$30,B97)+COUNTIF(Datos!$B$34:$P$57,B97)</f>
        <v>9</v>
      </c>
      <c r="D97" s="15">
        <f>SUM($C$4:C97)</f>
        <v>623</v>
      </c>
      <c r="E97" s="16">
        <f t="shared" si="4"/>
        <v>2.3223877202902252</v>
      </c>
      <c r="F97" s="16">
        <f t="shared" si="5"/>
        <v>0.69541472449126951</v>
      </c>
    </row>
    <row r="98" spans="2:6" x14ac:dyDescent="0.25">
      <c r="B98" s="15">
        <f t="shared" si="6"/>
        <v>10.299999999999997</v>
      </c>
      <c r="C98" s="15">
        <f>COUNTIF(Datos!$B$7:$P$30,B98)+COUNTIF(Datos!$B$34:$P$57,B98)</f>
        <v>1</v>
      </c>
      <c r="D98" s="15">
        <f>SUM($C$4:C98)</f>
        <v>624</v>
      </c>
      <c r="E98" s="16">
        <f t="shared" si="4"/>
        <v>2.33214389523559</v>
      </c>
      <c r="F98" s="16">
        <f t="shared" si="5"/>
        <v>0.70057106547727632</v>
      </c>
    </row>
    <row r="99" spans="2:6" x14ac:dyDescent="0.25">
      <c r="B99" s="15">
        <f t="shared" si="6"/>
        <v>10.399999999999997</v>
      </c>
      <c r="C99" s="15">
        <f>COUNTIF(Datos!$B$7:$P$30,B99)+COUNTIF(Datos!$B$34:$P$57,B99)</f>
        <v>8</v>
      </c>
      <c r="D99" s="15">
        <f>SUM($C$4:C99)</f>
        <v>632</v>
      </c>
      <c r="E99" s="16">
        <f t="shared" si="4"/>
        <v>2.3418058061473266</v>
      </c>
      <c r="F99" s="16">
        <f t="shared" si="5"/>
        <v>0.74284854733049532</v>
      </c>
    </row>
    <row r="100" spans="2:6" x14ac:dyDescent="0.25">
      <c r="B100" s="15">
        <f t="shared" si="6"/>
        <v>10.499999999999996</v>
      </c>
      <c r="C100" s="15">
        <f>COUNTIF(Datos!$B$7:$P$30,B100)+COUNTIF(Datos!$B$34:$P$57,B100)</f>
        <v>3</v>
      </c>
      <c r="D100" s="15">
        <f>SUM($C$4:C100)</f>
        <v>635</v>
      </c>
      <c r="E100" s="16">
        <f t="shared" si="4"/>
        <v>2.3513752571634772</v>
      </c>
      <c r="F100" s="16">
        <f t="shared" si="5"/>
        <v>0.75921575971142674</v>
      </c>
    </row>
    <row r="101" spans="2:6" x14ac:dyDescent="0.25">
      <c r="B101" s="15">
        <f t="shared" si="6"/>
        <v>10.599999999999996</v>
      </c>
      <c r="C101" s="15">
        <f>COUNTIF(Datos!$B$7:$P$30,B101)+COUNTIF(Datos!$B$34:$P$57,B101)</f>
        <v>5</v>
      </c>
      <c r="D101" s="15">
        <f>SUM($C$4:C101)</f>
        <v>640</v>
      </c>
      <c r="E101" s="16">
        <f t="shared" si="4"/>
        <v>2.360854001118021</v>
      </c>
      <c r="F101" s="16">
        <f t="shared" si="5"/>
        <v>0.78719500817664423</v>
      </c>
    </row>
    <row r="102" spans="2:6" x14ac:dyDescent="0.25">
      <c r="B102" s="15">
        <f t="shared" si="6"/>
        <v>10.699999999999996</v>
      </c>
      <c r="C102" s="15">
        <f>COUNTIF(Datos!$B$7:$P$30,B102)+COUNTIF(Datos!$B$34:$P$57,B102)</f>
        <v>7</v>
      </c>
      <c r="D102" s="15">
        <f>SUM($C$4:C102)</f>
        <v>647</v>
      </c>
      <c r="E102" s="16">
        <f t="shared" si="4"/>
        <v>2.3702437414678599</v>
      </c>
      <c r="F102" s="16">
        <f t="shared" si="5"/>
        <v>0.82802406735308043</v>
      </c>
    </row>
    <row r="103" spans="2:6" x14ac:dyDescent="0.25">
      <c r="B103" s="15">
        <f t="shared" si="6"/>
        <v>10.799999999999995</v>
      </c>
      <c r="C103" s="15">
        <f>COUNTIF(Datos!$B$7:$P$30,B103)+COUNTIF(Datos!$B$34:$P$57,B103)</f>
        <v>6</v>
      </c>
      <c r="D103" s="15">
        <f>SUM($C$4:C103)</f>
        <v>653</v>
      </c>
      <c r="E103" s="16">
        <f t="shared" si="4"/>
        <v>2.3795461341301736</v>
      </c>
      <c r="F103" s="16">
        <f t="shared" si="5"/>
        <v>0.86481156447397478</v>
      </c>
    </row>
    <row r="104" spans="2:6" x14ac:dyDescent="0.25">
      <c r="B104" s="15">
        <f t="shared" si="6"/>
        <v>10.899999999999995</v>
      </c>
      <c r="C104" s="15">
        <f>COUNTIF(Datos!$B$7:$P$30,B104)+COUNTIF(Datos!$B$34:$P$57,B104)</f>
        <v>2</v>
      </c>
      <c r="D104" s="15">
        <f>SUM($C$4:C104)</f>
        <v>655</v>
      </c>
      <c r="E104" s="16">
        <f t="shared" si="4"/>
        <v>2.3887627892350976</v>
      </c>
      <c r="F104" s="16">
        <f t="shared" si="5"/>
        <v>0.87749332903203725</v>
      </c>
    </row>
    <row r="105" spans="2:6" x14ac:dyDescent="0.25">
      <c r="B105" s="15">
        <f t="shared" si="6"/>
        <v>10.999999999999995</v>
      </c>
      <c r="C105" s="15">
        <f>COUNTIF(Datos!$B$7:$P$30,B105)+COUNTIF(Datos!$B$34:$P$57,B105)</f>
        <v>8</v>
      </c>
      <c r="D105" s="15">
        <f>SUM($C$4:C105)</f>
        <v>663</v>
      </c>
      <c r="E105" s="16">
        <f t="shared" si="4"/>
        <v>2.3978952727983702</v>
      </c>
      <c r="F105" s="16">
        <f t="shared" si="5"/>
        <v>0.9306668758076021</v>
      </c>
    </row>
    <row r="106" spans="2:6" x14ac:dyDescent="0.25">
      <c r="B106" s="15">
        <f t="shared" si="6"/>
        <v>11.099999999999994</v>
      </c>
      <c r="C106" s="15">
        <f>COUNTIF(Datos!$B$7:$P$30,B106)+COUNTIF(Datos!$B$34:$P$57,B106)</f>
        <v>5</v>
      </c>
      <c r="D106" s="15">
        <f>SUM($C$4:C106)</f>
        <v>668</v>
      </c>
      <c r="E106" s="16">
        <f t="shared" si="4"/>
        <v>2.406945108318288</v>
      </c>
      <c r="F106" s="16">
        <f t="shared" si="5"/>
        <v>0.96622595199907291</v>
      </c>
    </row>
    <row r="107" spans="2:6" x14ac:dyDescent="0.25">
      <c r="B107" s="15">
        <f t="shared" si="6"/>
        <v>11.199999999999994</v>
      </c>
      <c r="C107" s="15">
        <f>COUNTIF(Datos!$B$7:$P$30,B107)+COUNTIF(Datos!$B$34:$P$57,B107)</f>
        <v>7</v>
      </c>
      <c r="D107" s="15">
        <f>SUM($C$4:C107)</f>
        <v>675</v>
      </c>
      <c r="E107" s="16">
        <f t="shared" si="4"/>
        <v>2.4159137783010483</v>
      </c>
      <c r="F107" s="16">
        <f t="shared" si="5"/>
        <v>1.0197814405382262</v>
      </c>
    </row>
    <row r="108" spans="2:6" x14ac:dyDescent="0.25">
      <c r="B108" s="15">
        <f t="shared" si="6"/>
        <v>11.299999999999994</v>
      </c>
      <c r="C108" s="15">
        <f>COUNTIF(Datos!$B$7:$P$30,B108)+COUNTIF(Datos!$B$34:$P$57,B108)</f>
        <v>5</v>
      </c>
      <c r="D108" s="15">
        <f>SUM($C$4:C108)</f>
        <v>680</v>
      </c>
      <c r="E108" s="16">
        <f t="shared" si="4"/>
        <v>2.4248027257182945</v>
      </c>
      <c r="F108" s="16">
        <f t="shared" si="5"/>
        <v>1.0613851298016761</v>
      </c>
    </row>
    <row r="109" spans="2:6" x14ac:dyDescent="0.25">
      <c r="B109" s="15">
        <f t="shared" si="6"/>
        <v>11.399999999999993</v>
      </c>
      <c r="C109" s="15">
        <f>COUNTIF(Datos!$B$7:$P$30,B109)+COUNTIF(Datos!$B$34:$P$57,B109)</f>
        <v>2</v>
      </c>
      <c r="D109" s="15">
        <f>SUM($C$4:C109)</f>
        <v>682</v>
      </c>
      <c r="E109" s="16">
        <f t="shared" si="4"/>
        <v>2.4336133554004493</v>
      </c>
      <c r="F109" s="16">
        <f t="shared" si="5"/>
        <v>1.0789757653523631</v>
      </c>
    </row>
    <row r="110" spans="2:6" x14ac:dyDescent="0.25">
      <c r="B110" s="15">
        <f t="shared" si="6"/>
        <v>11.499999999999993</v>
      </c>
      <c r="C110" s="15">
        <f>COUNTIF(Datos!$B$7:$P$30,B110)+COUNTIF(Datos!$B$34:$P$57,B110)</f>
        <v>4</v>
      </c>
      <c r="D110" s="15">
        <f>SUM($C$4:C110)</f>
        <v>686</v>
      </c>
      <c r="E110" s="16">
        <f t="shared" si="4"/>
        <v>2.4423470353692038</v>
      </c>
      <c r="F110" s="16">
        <f t="shared" si="5"/>
        <v>1.1160889081310321</v>
      </c>
    </row>
    <row r="111" spans="2:6" x14ac:dyDescent="0.25">
      <c r="B111" s="15">
        <f t="shared" si="6"/>
        <v>11.599999999999993</v>
      </c>
      <c r="C111" s="15">
        <f>COUNTIF(Datos!$B$7:$P$30,B111)+COUNTIF(Datos!$B$34:$P$57,B111)</f>
        <v>6</v>
      </c>
      <c r="D111" s="15">
        <f>SUM($C$4:C111)</f>
        <v>692</v>
      </c>
      <c r="E111" s="16">
        <f t="shared" si="4"/>
        <v>2.4510050981123181</v>
      </c>
      <c r="F111" s="16">
        <f t="shared" si="5"/>
        <v>1.1777458760893085</v>
      </c>
    </row>
    <row r="112" spans="2:6" x14ac:dyDescent="0.25">
      <c r="B112" s="15">
        <f t="shared" si="6"/>
        <v>11.699999999999992</v>
      </c>
      <c r="C112" s="15">
        <f>COUNTIF(Datos!$B$7:$P$30,B112)+COUNTIF(Datos!$B$34:$P$57,B112)</f>
        <v>5</v>
      </c>
      <c r="D112" s="15">
        <f>SUM($C$4:C112)</f>
        <v>697</v>
      </c>
      <c r="E112" s="16">
        <f t="shared" si="4"/>
        <v>2.45958884180371</v>
      </c>
      <c r="F112" s="16">
        <f t="shared" si="5"/>
        <v>1.2365630254468829</v>
      </c>
    </row>
    <row r="113" spans="2:6" x14ac:dyDescent="0.25">
      <c r="B113" s="15">
        <f t="shared" si="6"/>
        <v>11.799999999999992</v>
      </c>
      <c r="C113" s="15">
        <f>COUNTIF(Datos!$B$7:$P$30,B113)+COUNTIF(Datos!$B$34:$P$57,B113)</f>
        <v>2</v>
      </c>
      <c r="D113" s="15">
        <f>SUM($C$4:C113)</f>
        <v>699</v>
      </c>
      <c r="E113" s="16">
        <f t="shared" si="4"/>
        <v>2.4680995314716183</v>
      </c>
      <c r="F113" s="16">
        <f t="shared" si="5"/>
        <v>1.262636570602041</v>
      </c>
    </row>
    <row r="114" spans="2:6" x14ac:dyDescent="0.25">
      <c r="B114" s="15">
        <f t="shared" si="6"/>
        <v>11.899999999999991</v>
      </c>
      <c r="C114" s="15">
        <f>COUNTIF(Datos!$B$7:$P$30,B114)+COUNTIF(Datos!$B$34:$P$57,B114)</f>
        <v>3</v>
      </c>
      <c r="D114" s="15">
        <f>SUM($C$4:C114)</f>
        <v>702</v>
      </c>
      <c r="E114" s="16">
        <f t="shared" si="4"/>
        <v>2.4765384001174828</v>
      </c>
      <c r="F114" s="16">
        <f t="shared" si="5"/>
        <v>1.3053227409632364</v>
      </c>
    </row>
    <row r="115" spans="2:6" x14ac:dyDescent="0.25">
      <c r="B115" s="15">
        <f t="shared" si="6"/>
        <v>11.999999999999991</v>
      </c>
      <c r="C115" s="15">
        <f>COUNTIF(Datos!$B$7:$P$30,B115)+COUNTIF(Datos!$B$34:$P$57,B115)</f>
        <v>1</v>
      </c>
      <c r="D115" s="15">
        <f>SUM($C$4:C115)</f>
        <v>703</v>
      </c>
      <c r="E115" s="16">
        <f t="shared" si="4"/>
        <v>2.4849066497879995</v>
      </c>
      <c r="F115" s="16">
        <f t="shared" si="5"/>
        <v>1.3206987128746686</v>
      </c>
    </row>
    <row r="116" spans="2:6" x14ac:dyDescent="0.25">
      <c r="B116" s="15">
        <f t="shared" si="6"/>
        <v>12.099999999999991</v>
      </c>
      <c r="C116" s="15">
        <f>COUNTIF(Datos!$B$7:$P$30,B116)+COUNTIF(Datos!$B$34:$P$57,B116)</f>
        <v>3</v>
      </c>
      <c r="D116" s="15">
        <f>SUM($C$4:C116)</f>
        <v>706</v>
      </c>
      <c r="E116" s="16">
        <f t="shared" si="4"/>
        <v>2.4932054526026945</v>
      </c>
      <c r="F116" s="16">
        <f t="shared" si="5"/>
        <v>1.3712299308287874</v>
      </c>
    </row>
    <row r="117" spans="2:6" x14ac:dyDescent="0.25">
      <c r="B117" s="15">
        <f t="shared" si="6"/>
        <v>12.19999999999999</v>
      </c>
      <c r="C117" s="15">
        <f>COUNTIF(Datos!$B$7:$P$30,B117)+COUNTIF(Datos!$B$34:$P$57,B117)</f>
        <v>0</v>
      </c>
      <c r="D117" s="15">
        <f>SUM($C$4:C117)</f>
        <v>706</v>
      </c>
      <c r="E117" s="16">
        <f t="shared" si="4"/>
        <v>2.50143595173921</v>
      </c>
      <c r="F117" s="16">
        <f t="shared" si="5"/>
        <v>1.3712299308287874</v>
      </c>
    </row>
    <row r="118" spans="2:6" x14ac:dyDescent="0.25">
      <c r="B118" s="15">
        <f t="shared" si="6"/>
        <v>12.29999999999999</v>
      </c>
      <c r="C118" s="15">
        <f>COUNTIF(Datos!$B$7:$P$30,B118)+COUNTIF(Datos!$B$34:$P$57,B118)</f>
        <v>0</v>
      </c>
      <c r="D118" s="15">
        <f>SUM($C$4:C118)</f>
        <v>706</v>
      </c>
      <c r="E118" s="16">
        <f t="shared" si="4"/>
        <v>2.5095992623783712</v>
      </c>
      <c r="F118" s="16">
        <f t="shared" si="5"/>
        <v>1.3712299308287874</v>
      </c>
    </row>
    <row r="119" spans="2:6" x14ac:dyDescent="0.25">
      <c r="B119" s="15">
        <f t="shared" si="6"/>
        <v>12.39999999999999</v>
      </c>
      <c r="C119" s="15">
        <f>COUNTIF(Datos!$B$7:$P$30,B119)+COUNTIF(Datos!$B$34:$P$57,B119)</f>
        <v>5</v>
      </c>
      <c r="D119" s="15">
        <f>SUM($C$4:C119)</f>
        <v>711</v>
      </c>
      <c r="E119" s="16">
        <f t="shared" si="4"/>
        <v>2.5176964726109903</v>
      </c>
      <c r="F119" s="16">
        <f t="shared" si="5"/>
        <v>1.4775113193551415</v>
      </c>
    </row>
    <row r="120" spans="2:6" x14ac:dyDescent="0.25">
      <c r="B120" s="15">
        <f t="shared" si="6"/>
        <v>12.499999999999989</v>
      </c>
      <c r="C120" s="15">
        <f>COUNTIF(Datos!$B$7:$P$30,B120)+COUNTIF(Datos!$B$34:$P$57,B120)</f>
        <v>0</v>
      </c>
      <c r="D120" s="15">
        <f>SUM($C$4:C120)</f>
        <v>711</v>
      </c>
      <c r="E120" s="16">
        <f t="shared" si="4"/>
        <v>2.5257286443082547</v>
      </c>
      <c r="F120" s="16">
        <f t="shared" si="5"/>
        <v>1.4775113193551415</v>
      </c>
    </row>
    <row r="121" spans="2:6" x14ac:dyDescent="0.25">
      <c r="B121" s="15">
        <f t="shared" si="6"/>
        <v>12.599999999999989</v>
      </c>
      <c r="C121" s="15">
        <f>COUNTIF(Datos!$B$7:$P$30,B121)+COUNTIF(Datos!$B$34:$P$57,B121)</f>
        <v>1</v>
      </c>
      <c r="D121" s="15">
        <f>SUM($C$4:C121)</f>
        <v>712</v>
      </c>
      <c r="E121" s="16">
        <f t="shared" si="4"/>
        <v>2.5336968139574316</v>
      </c>
      <c r="F121" s="16">
        <f t="shared" si="5"/>
        <v>1.5040351003996324</v>
      </c>
    </row>
    <row r="122" spans="2:6" x14ac:dyDescent="0.25">
      <c r="B122" s="15">
        <f t="shared" si="6"/>
        <v>12.699999999999989</v>
      </c>
      <c r="C122" s="15">
        <f>COUNTIF(Datos!$B$7:$P$30,B122)+COUNTIF(Datos!$B$34:$P$57,B122)</f>
        <v>0</v>
      </c>
      <c r="D122" s="15">
        <f>SUM($C$4:C122)</f>
        <v>712</v>
      </c>
      <c r="E122" s="16">
        <f t="shared" si="4"/>
        <v>2.5416019934645449</v>
      </c>
      <c r="F122" s="16">
        <f t="shared" si="5"/>
        <v>1.5040351003996324</v>
      </c>
    </row>
    <row r="123" spans="2:6" x14ac:dyDescent="0.25">
      <c r="B123" s="15">
        <f t="shared" si="6"/>
        <v>12.799999999999988</v>
      </c>
      <c r="C123" s="15">
        <f>COUNTIF(Datos!$B$7:$P$30,B123)+COUNTIF(Datos!$B$34:$P$57,B123)</f>
        <v>0</v>
      </c>
      <c r="D123" s="15">
        <f>SUM($C$4:C123)</f>
        <v>712</v>
      </c>
      <c r="E123" s="16">
        <f t="shared" si="4"/>
        <v>2.5494451709255705</v>
      </c>
      <c r="F123" s="16">
        <f t="shared" si="5"/>
        <v>1.5040351003996324</v>
      </c>
    </row>
    <row r="124" spans="2:6" x14ac:dyDescent="0.25">
      <c r="B124" s="15">
        <f t="shared" si="6"/>
        <v>12.899999999999988</v>
      </c>
      <c r="C124" s="15">
        <f>COUNTIF(Datos!$B$7:$P$30,B124)+COUNTIF(Datos!$B$34:$P$57,B124)</f>
        <v>0</v>
      </c>
      <c r="D124" s="15">
        <f>SUM($C$4:C124)</f>
        <v>712</v>
      </c>
      <c r="E124" s="16">
        <f t="shared" si="4"/>
        <v>2.5572273113676256</v>
      </c>
      <c r="F124" s="16">
        <f t="shared" si="5"/>
        <v>1.5040351003996324</v>
      </c>
    </row>
    <row r="125" spans="2:6" x14ac:dyDescent="0.25">
      <c r="B125" s="15">
        <f t="shared" si="6"/>
        <v>12.999999999999988</v>
      </c>
      <c r="C125" s="15">
        <f>COUNTIF(Datos!$B$7:$P$30,B125)+COUNTIF(Datos!$B$34:$P$57,B125)</f>
        <v>0</v>
      </c>
      <c r="D125" s="15">
        <f>SUM($C$4:C125)</f>
        <v>712</v>
      </c>
      <c r="E125" s="16">
        <f t="shared" si="4"/>
        <v>2.5649493574615359</v>
      </c>
      <c r="F125" s="16">
        <f t="shared" si="5"/>
        <v>1.5040351003996324</v>
      </c>
    </row>
    <row r="126" spans="2:6" x14ac:dyDescent="0.25">
      <c r="B126" s="15">
        <f t="shared" si="6"/>
        <v>13.099999999999987</v>
      </c>
      <c r="C126" s="15">
        <f>COUNTIF(Datos!$B$7:$P$30,B126)+COUNTIF(Datos!$B$34:$P$57,B126)</f>
        <v>2</v>
      </c>
      <c r="D126" s="15">
        <f>SUM($C$4:C126)</f>
        <v>714</v>
      </c>
      <c r="E126" s="16">
        <f t="shared" si="4"/>
        <v>2.5726122302071048</v>
      </c>
      <c r="F126" s="16">
        <f t="shared" si="5"/>
        <v>1.5660066297600133</v>
      </c>
    </row>
    <row r="127" spans="2:6" x14ac:dyDescent="0.25">
      <c r="B127" s="15">
        <f t="shared" si="6"/>
        <v>13.199999999999987</v>
      </c>
      <c r="C127" s="15">
        <f>COUNTIF(Datos!$B$7:$P$30,B127)+COUNTIF(Datos!$B$34:$P$57,B127)</f>
        <v>0</v>
      </c>
      <c r="D127" s="15">
        <f>SUM($C$4:C127)</f>
        <v>714</v>
      </c>
      <c r="E127" s="16">
        <f t="shared" si="4"/>
        <v>2.5802168295923242</v>
      </c>
      <c r="F127" s="16">
        <f t="shared" si="5"/>
        <v>1.5660066297600133</v>
      </c>
    </row>
    <row r="128" spans="2:6" x14ac:dyDescent="0.25">
      <c r="B128" s="15">
        <f t="shared" si="6"/>
        <v>13.299999999999986</v>
      </c>
      <c r="C128" s="15">
        <f>COUNTIF(Datos!$B$7:$P$30,B128)+COUNTIF(Datos!$B$34:$P$57,B128)</f>
        <v>2</v>
      </c>
      <c r="D128" s="15">
        <f>SUM($C$4:C128)</f>
        <v>716</v>
      </c>
      <c r="E128" s="16">
        <f t="shared" si="4"/>
        <v>2.5877640352277069</v>
      </c>
      <c r="F128" s="16">
        <f t="shared" si="5"/>
        <v>1.6473032557366183</v>
      </c>
    </row>
    <row r="129" spans="2:6" x14ac:dyDescent="0.25">
      <c r="B129" s="15">
        <f t="shared" si="6"/>
        <v>13.399999999999986</v>
      </c>
      <c r="C129" s="15">
        <f>COUNTIF(Datos!$B$7:$P$30,B129)+COUNTIF(Datos!$B$34:$P$57,B129)</f>
        <v>0</v>
      </c>
      <c r="D129" s="15">
        <f>SUM($C$4:C129)</f>
        <v>716</v>
      </c>
      <c r="E129" s="16">
        <f t="shared" si="4"/>
        <v>2.5952547069568648</v>
      </c>
      <c r="F129" s="16">
        <f t="shared" si="5"/>
        <v>1.6473032557366183</v>
      </c>
    </row>
    <row r="130" spans="2:6" x14ac:dyDescent="0.25">
      <c r="B130" s="15">
        <f t="shared" si="6"/>
        <v>13.499999999999986</v>
      </c>
      <c r="C130" s="15">
        <f>COUNTIF(Datos!$B$7:$P$30,B130)+COUNTIF(Datos!$B$34:$P$57,B130)</f>
        <v>0</v>
      </c>
      <c r="D130" s="15">
        <f>SUM($C$4:C130)</f>
        <v>716</v>
      </c>
      <c r="E130" s="16">
        <f t="shared" si="4"/>
        <v>2.6026896854443828</v>
      </c>
      <c r="F130" s="16">
        <f t="shared" si="5"/>
        <v>1.6473032557366183</v>
      </c>
    </row>
    <row r="131" spans="2:6" x14ac:dyDescent="0.25">
      <c r="B131" s="15">
        <f t="shared" si="6"/>
        <v>13.599999999999985</v>
      </c>
      <c r="C131" s="15">
        <f>COUNTIF(Datos!$B$7:$P$30,B131)+COUNTIF(Datos!$B$34:$P$57,B131)</f>
        <v>1</v>
      </c>
      <c r="D131" s="15">
        <f>SUM($C$4:C131)</f>
        <v>717</v>
      </c>
      <c r="E131" s="16">
        <f t="shared" si="4"/>
        <v>2.6100697927420051</v>
      </c>
      <c r="F131" s="16">
        <f t="shared" si="5"/>
        <v>1.7012216860143516</v>
      </c>
    </row>
    <row r="132" spans="2:6" x14ac:dyDescent="0.25">
      <c r="B132" s="15">
        <f t="shared" si="6"/>
        <v>13.699999999999985</v>
      </c>
      <c r="C132" s="15">
        <f>COUNTIF(Datos!$B$7:$P$30,B132)+COUNTIF(Datos!$B$34:$P$57,B132)</f>
        <v>0</v>
      </c>
      <c r="D132" s="15">
        <f>SUM($C$4:C132)</f>
        <v>717</v>
      </c>
      <c r="E132" s="16">
        <f t="shared" si="4"/>
        <v>2.6173958328340783</v>
      </c>
      <c r="F132" s="16">
        <f t="shared" si="5"/>
        <v>1.7012216860143516</v>
      </c>
    </row>
    <row r="133" spans="2:6" x14ac:dyDescent="0.25">
      <c r="B133" s="15">
        <f t="shared" si="6"/>
        <v>13.799999999999985</v>
      </c>
      <c r="C133" s="15">
        <f>COUNTIF(Datos!$B$7:$P$30,B133)+COUNTIF(Datos!$B$34:$P$57,B133)</f>
        <v>1</v>
      </c>
      <c r="D133" s="15">
        <f>SUM($C$4:C133)</f>
        <v>718</v>
      </c>
      <c r="E133" s="16">
        <f t="shared" si="4"/>
        <v>2.6246685921631578</v>
      </c>
      <c r="F133" s="16">
        <f t="shared" si="5"/>
        <v>1.7725943240434971</v>
      </c>
    </row>
    <row r="134" spans="2:6" x14ac:dyDescent="0.25">
      <c r="B134" s="15">
        <f t="shared" si="6"/>
        <v>13.899999999999984</v>
      </c>
      <c r="C134" s="15">
        <f>COUNTIF(Datos!$B$7:$P$30,B134)+COUNTIF(Datos!$B$34:$P$57,B134)</f>
        <v>1</v>
      </c>
      <c r="D134" s="15">
        <f>SUM($C$4:C134)</f>
        <v>719</v>
      </c>
      <c r="E134" s="16">
        <f t="shared" ref="E134:E137" si="7">LN(B134)</f>
        <v>2.6318888401366451</v>
      </c>
      <c r="F134" s="16">
        <f t="shared" ref="F134:F137" si="8">LN(-LN(1-D134/720))</f>
        <v>1.883920941294938</v>
      </c>
    </row>
    <row r="135" spans="2:6" x14ac:dyDescent="0.25">
      <c r="B135" s="15">
        <v>14</v>
      </c>
      <c r="C135" s="15">
        <f>COUNTIF(Datos!$B$7:$P$30,B135)+COUNTIF(Datos!$B$34:$P$57,B135)</f>
        <v>0</v>
      </c>
      <c r="D135" s="15">
        <f>SUM($C$4:C135)</f>
        <v>719</v>
      </c>
      <c r="E135" s="16">
        <f t="shared" si="7"/>
        <v>2.6390573296152584</v>
      </c>
      <c r="F135" s="16">
        <f t="shared" si="8"/>
        <v>1.883920941294938</v>
      </c>
    </row>
    <row r="136" spans="2:6" x14ac:dyDescent="0.25">
      <c r="B136" s="15">
        <v>14.1</v>
      </c>
      <c r="C136" s="15">
        <f>COUNTIF(Datos!$B$7:$P$30,B136)+COUNTIF(Datos!$B$34:$P$57,B136)</f>
        <v>0</v>
      </c>
      <c r="D136" s="15">
        <f>SUM($C$4:C136)</f>
        <v>719</v>
      </c>
      <c r="E136" s="16">
        <f t="shared" si="7"/>
        <v>2.6461747973841225</v>
      </c>
      <c r="F136" s="16">
        <f t="shared" si="8"/>
        <v>1.883920941294938</v>
      </c>
    </row>
    <row r="137" spans="2:6" x14ac:dyDescent="0.25">
      <c r="B137" s="15">
        <v>14.2</v>
      </c>
      <c r="C137" s="15">
        <f>COUNTIF(Datos!$B$7:$P$30,B137)+COUNTIF(Datos!$B$34:$P$57,B137)</f>
        <v>0</v>
      </c>
      <c r="D137" s="15">
        <f>SUM($C$4:C137)</f>
        <v>719</v>
      </c>
      <c r="E137" s="16">
        <f t="shared" si="7"/>
        <v>2.653241964607215</v>
      </c>
      <c r="F137" s="16">
        <f t="shared" si="8"/>
        <v>1.883920941294938</v>
      </c>
    </row>
    <row r="138" spans="2:6" x14ac:dyDescent="0.25">
      <c r="B138" s="15">
        <v>14.3</v>
      </c>
      <c r="C138" s="15">
        <f>COUNTIF(Datos!$B$7:$P$30,B138)+COUNTIF(Datos!$B$34:$P$57,B138)</f>
        <v>1</v>
      </c>
      <c r="D138" s="15">
        <f>SUM($C$4:C138)</f>
        <v>720</v>
      </c>
      <c r="E138" s="15"/>
      <c r="F138" s="15"/>
    </row>
    <row r="139" spans="2:6" x14ac:dyDescent="0.25">
      <c r="B139" s="10"/>
      <c r="C139" s="15">
        <f>SUM(C5:C138)</f>
        <v>720</v>
      </c>
      <c r="D139" s="10"/>
      <c r="E139" s="10"/>
      <c r="F139" s="10"/>
    </row>
  </sheetData>
  <pageMargins left="0.7" right="0.7" top="0.75" bottom="0.75" header="0.3" footer="0.3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Datos</vt:lpstr>
      <vt:lpstr>calculo exacto</vt:lpstr>
    </vt:vector>
  </TitlesOfParts>
  <Company>ninguna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dcterms:created xsi:type="dcterms:W3CDTF">2012-01-21T02:40:08Z</dcterms:created>
  <dcterms:modified xsi:type="dcterms:W3CDTF">2012-02-17T00:31:19Z</dcterms:modified>
</cp:coreProperties>
</file>